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740" tabRatio="727" firstSheet="2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（尾期）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<sst xmlns="http://schemas.openxmlformats.org/spreadsheetml/2006/main" count="922" uniqueCount="370">
  <si>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</si>
  <si>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</si>
  <si>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</si>
  <si>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</si>
  <si>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</si>
  <si>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</si>
  <si>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</si>
  <si>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</si>
  <si>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</si>
  <si>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</si>
  <si>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</si>
  <si>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</si>
  <si>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</si>
  <si>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</si>
  <si>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</si>
  <si>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</si>
  <si>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</si>
  <si>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</si>
  <si>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</si>
  <si>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</si>
  <si>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</si>
  <si>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</si>
  <si>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</si>
  <si>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</si>
  <si>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</si>
  <si>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</si>
  <si>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</si>
  <si>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</si>
  <si>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</si>
  <si>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</si>
  <si>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</si>
  <si>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</si>
  <si>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</si>
  <si>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</si>
  <si>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</si>
  <si>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</si>
  <si>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</si>
  <si>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</si>
  <si>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</si>
  <si>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</si>
  <si>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</si>
  <si>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</si>
  <si>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</si>
  <si>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</si>
  <si>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</si>
  <si>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</si>
  <si>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</si>
  <si>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</si>
  <si>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</si>
  <si>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</si>
  <si>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</si>
  <si>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</si>
  <si>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</si>
  <si>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</si>
  <si>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</si>
  <si>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</si>
  <si>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探越（北京）</t>
  </si>
  <si>
    <t>生产工厂</t>
  </si>
  <si>
    <t>探越（天津）</t>
  </si>
  <si>
    <t>订单基础信息</t>
  </si>
  <si>
    <t>生产•出货进度</t>
  </si>
  <si>
    <t>指示•确认资料</t>
  </si>
  <si>
    <t>款号</t>
  </si>
  <si>
    <t>TAMMAK91237</t>
  </si>
  <si>
    <t>合同交期</t>
  </si>
  <si>
    <t>6-5/7-21</t>
  </si>
  <si>
    <t>产前确认样</t>
  </si>
  <si>
    <t>有</t>
  </si>
  <si>
    <t>无</t>
  </si>
  <si>
    <t>品名</t>
  </si>
  <si>
    <t>男式徒步长裤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</si>
  <si>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</si>
  <si>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</si>
  <si>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</si>
  <si>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</si>
  <si>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</si>
  <si>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</si>
  <si>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</si>
  <si>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</si>
  <si>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</si>
  <si>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</si>
  <si>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</si>
  <si>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</si>
  <si>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</si>
  <si>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</si>
  <si>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</si>
  <si>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</si>
  <si>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</si>
  <si>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</si>
  <si>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</si>
  <si>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</si>
  <si>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</si>
  <si>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</si>
  <si>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</si>
  <si>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</si>
  <si>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</si>
  <si>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</si>
  <si>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</si>
  <si>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</si>
  <si>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</si>
  <si>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</si>
  <si>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</si>
  <si>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</si>
  <si>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</si>
  <si>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</si>
  <si>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</si>
  <si>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</si>
  <si>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</si>
  <si>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</si>
  <si>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</si>
  <si>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</si>
  <si>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</si>
  <si>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</si>
  <si>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</si>
  <si>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</si>
  <si>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</si>
  <si>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</si>
  <si>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</si>
  <si>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</si>
  <si>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</si>
  <si>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</si>
  <si>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</si>
  <si>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黑色3XL号3件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</si>
  <si>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</si>
  <si>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</si>
  <si>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</si>
  <si>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</si>
  <si>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</si>
  <si>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1.脚口有斜扭现象。</t>
  </si>
  <si>
    <t>2.裤腰压线宽窄不一。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</si>
  <si>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</si>
  <si>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</si>
  <si>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</si>
  <si>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</si>
  <si>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</si>
  <si>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</si>
  <si>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</si>
  <si>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</si>
  <si>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</si>
  <si>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</si>
  <si>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</si>
  <si>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</si>
  <si>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</si>
  <si>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</si>
  <si>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</si>
  <si>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</si>
  <si>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</si>
  <si>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</si>
  <si>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</si>
  <si>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</si>
  <si>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黑色XXXL洗前</t>
  </si>
  <si>
    <t>黑色XXXL洗后</t>
  </si>
  <si>
    <t>165/80B</t>
  </si>
  <si>
    <t>170/84B</t>
  </si>
  <si>
    <t>175/88B</t>
  </si>
  <si>
    <t>180/92B</t>
  </si>
  <si>
    <t>185/96B</t>
  </si>
  <si>
    <t>190/100B</t>
  </si>
  <si>
    <t>外裤长</t>
  </si>
  <si>
    <t>-1</t>
  </si>
  <si>
    <t>内长</t>
  </si>
  <si>
    <t>√</t>
  </si>
  <si>
    <t>腰围（平量）</t>
  </si>
  <si>
    <t>腰围（拉量）</t>
  </si>
  <si>
    <t>-0.5</t>
  </si>
  <si>
    <t>臀围</t>
  </si>
  <si>
    <t>-06</t>
  </si>
  <si>
    <t>腿围/2</t>
  </si>
  <si>
    <t>膝围/2</t>
  </si>
  <si>
    <t>脚口/2</t>
  </si>
  <si>
    <t>前裆长（含腰）</t>
  </si>
  <si>
    <t>后裆长（含腰)</t>
  </si>
  <si>
    <t>前门襟长</t>
  </si>
  <si>
    <t>前门襟拉链长</t>
  </si>
  <si>
    <t>前插袋</t>
  </si>
  <si>
    <t>前插袋拉链</t>
  </si>
  <si>
    <t>后袋长</t>
  </si>
  <si>
    <t>后袋拉链</t>
  </si>
  <si>
    <t>前腰高</t>
  </si>
  <si>
    <t>后腰高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</si>
  <si>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</si>
  <si>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</si>
  <si>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</si>
  <si>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</si>
  <si>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</si>
  <si>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</si>
  <si>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</si>
  <si>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</si>
  <si>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</si>
  <si>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</si>
  <si>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齐色、齐号10件，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</si>
  <si>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</si>
  <si>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</si>
  <si>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</si>
  <si>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</si>
  <si>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</si>
  <si>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+1.1</t>
  </si>
  <si>
    <t>+1.2</t>
  </si>
  <si>
    <t>+2</t>
  </si>
  <si>
    <t>+0.5</t>
  </si>
  <si>
    <t>-1.1</t>
  </si>
  <si>
    <t>-2</t>
  </si>
  <si>
    <t>-1.5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</si>
  <si>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</si>
  <si>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</si>
  <si>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</si>
  <si>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</si>
  <si>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</si>
  <si>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</si>
  <si>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</si>
  <si>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</si>
  <si>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</si>
  <si>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</si>
  <si>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</si>
  <si>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</si>
  <si>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</si>
  <si>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</si>
  <si>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</si>
  <si>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</si>
  <si>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</si>
  <si>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</si>
  <si>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</si>
  <si>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</si>
  <si>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</si>
  <si>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</si>
  <si>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</si>
  <si>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</si>
  <si>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</si>
  <si>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</si>
  <si>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</si>
  <si>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</si>
  <si>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</si>
  <si>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</si>
  <si>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</si>
  <si>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</si>
  <si>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</si>
  <si>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</si>
  <si>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</si>
  <si>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</si>
  <si>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齐色齐号各一箱。</t>
  </si>
  <si>
    <t>情况说明：</t>
  </si>
  <si>
    <t xml:space="preserve">【问题点描述】  </t>
  </si>
  <si>
    <t>1.裤长有超过公差规格现象。</t>
  </si>
  <si>
    <t>2.裤钩错位现象。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</si>
  <si>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</si>
  <si>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</si>
  <si>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</si>
  <si>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</si>
  <si>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</si>
  <si>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</si>
  <si>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</si>
  <si>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</si>
  <si>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</si>
  <si>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黑色S</t>
  </si>
  <si>
    <t>深灰M</t>
  </si>
  <si>
    <t>L黑色</t>
  </si>
  <si>
    <t>深灰XL</t>
  </si>
  <si>
    <t>深灰XXL</t>
  </si>
  <si>
    <t>黑色XXXL</t>
  </si>
  <si>
    <t>-1+1</t>
  </si>
  <si>
    <t>-1-0.5</t>
  </si>
  <si>
    <t>√√</t>
  </si>
  <si>
    <t>-0.5√</t>
  </si>
  <si>
    <t>-1.1√</t>
  </si>
  <si>
    <t>+0.5√</t>
  </si>
  <si>
    <t>√-2</t>
  </si>
  <si>
    <t>-2√</t>
  </si>
  <si>
    <t>+0.5-0.5</t>
  </si>
  <si>
    <t>√-0.8</t>
  </si>
  <si>
    <t>-0.5-0.5</t>
  </si>
  <si>
    <t>-1.5√</t>
  </si>
  <si>
    <t>-06+0.5</t>
  </si>
  <si>
    <t>-06-0.5</t>
  </si>
  <si>
    <t>√-0</t>
  </si>
  <si>
    <t>√-0.6</t>
  </si>
  <si>
    <t>√+0.5</t>
  </si>
  <si>
    <t>√-0.5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</si>
  <si>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</si>
  <si>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</si>
  <si>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</si>
  <si>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</si>
  <si>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</si>
  <si>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</si>
  <si>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</si>
  <si>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</si>
  <si>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</si>
  <si>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</si>
  <si>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</si>
  <si>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</si>
  <si>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</si>
  <si>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</si>
  <si>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</si>
  <si>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</si>
  <si>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</si>
  <si>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FW09930</t>
  </si>
  <si>
    <t>19SS黑色/E77//19SS黑色</t>
  </si>
  <si>
    <t>石狮经纬</t>
  </si>
  <si>
    <t>YES</t>
  </si>
  <si>
    <t>22SS深灰/M77//19SS黑色</t>
  </si>
  <si>
    <t>制表时间：2022-5-6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</si>
  <si>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</si>
  <si>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</si>
  <si>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</si>
  <si>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</si>
  <si>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</si>
  <si>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</si>
  <si>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</si>
  <si>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</si>
  <si>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</si>
  <si>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</si>
  <si>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</si>
  <si>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t>制表时间：2022-4-6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</si>
  <si>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</si>
  <si>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</si>
  <si>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</si>
  <si>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</si>
  <si>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</si>
  <si>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</si>
  <si>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</si>
  <si>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</si>
  <si>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</si>
  <si>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</si>
  <si>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</si>
  <si>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</si>
  <si>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</si>
  <si>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</si>
  <si>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</si>
  <si>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</si>
  <si>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</si>
  <si>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</si>
  <si>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</si>
  <si>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</si>
  <si>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</si>
  <si>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制表时间：2022-4-12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</si>
  <si>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</si>
  <si>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</si>
  <si>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</si>
  <si>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</si>
  <si>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</si>
  <si>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</si>
  <si>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</si>
  <si>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</si>
  <si>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</si>
  <si>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</si>
  <si>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</si>
  <si>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</si>
  <si>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</si>
  <si>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</si>
  <si>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</si>
  <si>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</si>
  <si>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</si>
  <si>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江苏南纬</t>
  </si>
  <si>
    <t>FW09970</t>
  </si>
  <si>
    <t>前片</t>
  </si>
  <si>
    <t xml:space="preserve">TOREAD字体转移标（TPU哑光） </t>
  </si>
  <si>
    <t>洗测2次</t>
  </si>
  <si>
    <t>后片</t>
  </si>
  <si>
    <t xml:space="preserve">视野LOGO拉丝胶膜转移标 </t>
  </si>
  <si>
    <t>洗测3次</t>
  </si>
  <si>
    <t>洗测4次</t>
  </si>
  <si>
    <t>洗测5次</t>
  </si>
  <si>
    <t>制表时间：2022-4-11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</si>
  <si>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</si>
  <si>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</si>
  <si>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</si>
  <si>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</si>
  <si>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</si>
  <si>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松紧带 </t>
  </si>
  <si>
    <t>15FW白色/737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</si>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</sst>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rgb="FF00000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42" fontId="34" fillId="0" borderId="0" applyFon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6" fillId="15" borderId="74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22" borderId="75" applyNumberFormat="0" applyFon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76" applyNumberFormat="0" applyFill="0" applyAlignment="0" applyProtection="0">
      <alignment vertical="center"/>
    </xf>
    <xf numFmtId="0" fontId="51" fillId="0" borderId="76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3" fillId="0" borderId="79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53" fillId="31" borderId="81" applyNumberFormat="0" applyAlignment="0" applyProtection="0">
      <alignment vertical="center"/>
    </xf>
    <xf numFmtId="0" fontId="52" fillId="31" borderId="74" applyNumberFormat="0" applyAlignment="0" applyProtection="0">
      <alignment vertical="center"/>
    </xf>
    <xf numFmtId="0" fontId="50" fillId="27" borderId="80" applyNumberFormat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6" fillId="0" borderId="78" applyNumberFormat="0" applyFill="0" applyAlignment="0" applyProtection="0">
      <alignment vertical="center"/>
    </xf>
    <xf numFmtId="0" fontId="44" fillId="0" borderId="77" applyNumberFormat="0" applyFill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  <xf numFmtId="0" fontId="55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top"/>
    </xf>
    <xf numFmtId="0" fontId="48" fillId="0" borderId="0">
      <alignment vertical="center"/>
    </xf>
  </cellStyleXfs>
  <cellXfs count="3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8" xfId="53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9" fillId="3" borderId="9" xfId="54" applyFont="1" applyFill="1" applyBorder="1" applyAlignment="1">
      <alignment horizontal="center" vertical="center" wrapText="1"/>
    </xf>
    <xf numFmtId="0" fontId="8" fillId="0" borderId="9" xfId="53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1" xfId="54" applyFont="1" applyFill="1" applyBorder="1" applyAlignment="1">
      <alignment horizontal="center" vertical="center" wrapText="1"/>
    </xf>
    <xf numFmtId="0" fontId="9" fillId="3" borderId="12" xfId="54" applyFont="1" applyFill="1" applyBorder="1" applyAlignment="1">
      <alignment horizontal="center" vertical="center" wrapText="1"/>
    </xf>
    <xf numFmtId="0" fontId="9" fillId="3" borderId="13" xfId="55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1" fillId="4" borderId="0" xfId="51" applyFont="1" applyFill="1"/>
    <xf numFmtId="0" fontId="12" fillId="4" borderId="0" xfId="51" applyFont="1" applyFill="1" applyBorder="1" applyAlignment="1">
      <alignment horizontal="center"/>
    </xf>
    <xf numFmtId="0" fontId="11" fillId="4" borderId="0" xfId="51" applyFont="1" applyFill="1" applyBorder="1" applyAlignment="1">
      <alignment horizontal="center"/>
    </xf>
    <xf numFmtId="0" fontId="12" fillId="4" borderId="14" xfId="50" applyFont="1" applyFill="1" applyBorder="1" applyAlignment="1">
      <alignment horizontal="left" vertical="center"/>
    </xf>
    <xf numFmtId="0" fontId="11" fillId="4" borderId="15" xfId="50" applyFont="1" applyFill="1" applyBorder="1" applyAlignment="1">
      <alignment horizontal="center" vertical="center"/>
    </xf>
    <xf numFmtId="0" fontId="12" fillId="4" borderId="15" xfId="50" applyFont="1" applyFill="1" applyBorder="1" applyAlignment="1">
      <alignment vertical="center"/>
    </xf>
    <xf numFmtId="0" fontId="11" fillId="4" borderId="15" xfId="51" applyFont="1" applyFill="1" applyBorder="1" applyAlignment="1">
      <alignment horizontal="center"/>
    </xf>
    <xf numFmtId="0" fontId="12" fillId="4" borderId="16" xfId="51" applyFont="1" applyFill="1" applyBorder="1" applyAlignment="1" applyProtection="1">
      <alignment horizontal="center" vertical="center"/>
    </xf>
    <xf numFmtId="0" fontId="12" fillId="4" borderId="2" xfId="51" applyFont="1" applyFill="1" applyBorder="1" applyAlignment="1">
      <alignment horizontal="center" vertical="center"/>
    </xf>
    <xf numFmtId="0" fontId="11" fillId="4" borderId="2" xfId="51" applyFont="1" applyFill="1" applyBorder="1" applyAlignment="1">
      <alignment horizontal="center"/>
    </xf>
    <xf numFmtId="176" fontId="13" fillId="0" borderId="2" xfId="50" applyNumberFormat="1" applyFont="1" applyFill="1" applyBorder="1" applyAlignment="1">
      <alignment horizontal="center"/>
    </xf>
    <xf numFmtId="176" fontId="11" fillId="0" borderId="2" xfId="50" applyNumberFormat="1" applyFont="1" applyFill="1" applyBorder="1" applyAlignment="1">
      <alignment horizontal="center"/>
    </xf>
    <xf numFmtId="0" fontId="7" fillId="0" borderId="2" xfId="50" applyFont="1" applyFill="1" applyBorder="1" applyAlignment="1">
      <alignment horizontal="center" vertical="center"/>
    </xf>
    <xf numFmtId="176" fontId="7" fillId="0" borderId="2" xfId="50" applyNumberFormat="1" applyFont="1" applyFill="1" applyBorder="1" applyAlignment="1">
      <alignment horizontal="center" vertical="center"/>
    </xf>
    <xf numFmtId="0" fontId="7" fillId="0" borderId="4" xfId="50" applyFont="1" applyFill="1" applyBorder="1" applyAlignment="1">
      <alignment horizontal="center" vertical="center"/>
    </xf>
    <xf numFmtId="0" fontId="7" fillId="5" borderId="2" xfId="50" applyFont="1" applyFill="1" applyBorder="1" applyAlignment="1">
      <alignment horizontal="center" vertical="center"/>
    </xf>
    <xf numFmtId="176" fontId="7" fillId="5" borderId="2" xfId="50" applyNumberFormat="1" applyFont="1" applyFill="1" applyBorder="1" applyAlignment="1">
      <alignment horizontal="center" vertical="center"/>
    </xf>
    <xf numFmtId="0" fontId="0" fillId="4" borderId="0" xfId="52" applyFont="1" applyFill="1">
      <alignment vertical="center"/>
    </xf>
    <xf numFmtId="0" fontId="12" fillId="4" borderId="15" xfId="50" applyFont="1" applyFill="1" applyBorder="1" applyAlignment="1">
      <alignment horizontal="left" vertical="center"/>
    </xf>
    <xf numFmtId="0" fontId="11" fillId="4" borderId="17" xfId="50" applyFont="1" applyFill="1" applyBorder="1" applyAlignment="1">
      <alignment horizontal="center" vertical="center"/>
    </xf>
    <xf numFmtId="0" fontId="12" fillId="4" borderId="2" xfId="51" applyFont="1" applyFill="1" applyBorder="1" applyAlignment="1" applyProtection="1">
      <alignment horizontal="center" vertical="center"/>
    </xf>
    <xf numFmtId="0" fontId="12" fillId="4" borderId="18" xfId="51" applyFont="1" applyFill="1" applyBorder="1" applyAlignment="1" applyProtection="1">
      <alignment horizontal="center" vertical="center"/>
    </xf>
    <xf numFmtId="49" fontId="14" fillId="0" borderId="2" xfId="56" applyNumberFormat="1" applyFont="1" applyFill="1" applyBorder="1" applyAlignment="1">
      <alignment horizontal="center"/>
    </xf>
    <xf numFmtId="49" fontId="12" fillId="4" borderId="2" xfId="52" applyNumberFormat="1" applyFont="1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0" fontId="12" fillId="4" borderId="0" xfId="51" applyFont="1" applyFill="1"/>
    <xf numFmtId="14" fontId="12" fillId="4" borderId="0" xfId="51" applyNumberFormat="1" applyFont="1" applyFill="1"/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5" fillId="0" borderId="0" xfId="50" applyFill="1" applyAlignment="1">
      <alignment horizontal="left" vertical="center"/>
    </xf>
    <xf numFmtId="0" fontId="16" fillId="0" borderId="19" xfId="50" applyFont="1" applyFill="1" applyBorder="1" applyAlignment="1">
      <alignment horizontal="center" vertical="top"/>
    </xf>
    <xf numFmtId="0" fontId="17" fillId="0" borderId="20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horizontal="center" vertical="center"/>
    </xf>
    <xf numFmtId="0" fontId="19" fillId="0" borderId="21" xfId="50" applyFont="1" applyFill="1" applyBorder="1" applyAlignment="1">
      <alignment vertical="center"/>
    </xf>
    <xf numFmtId="0" fontId="17" fillId="0" borderId="21" xfId="50" applyFont="1" applyFill="1" applyBorder="1" applyAlignment="1">
      <alignment vertical="center"/>
    </xf>
    <xf numFmtId="0" fontId="19" fillId="0" borderId="21" xfId="50" applyFont="1" applyFill="1" applyBorder="1" applyAlignment="1">
      <alignment horizontal="center" vertical="center"/>
    </xf>
    <xf numFmtId="0" fontId="17" fillId="0" borderId="22" xfId="50" applyFont="1" applyFill="1" applyBorder="1" applyAlignment="1">
      <alignment vertical="center"/>
    </xf>
    <xf numFmtId="0" fontId="18" fillId="0" borderId="23" xfId="50" applyFont="1" applyBorder="1" applyAlignment="1">
      <alignment horizontal="left" vertical="center"/>
    </xf>
    <xf numFmtId="0" fontId="18" fillId="0" borderId="24" xfId="50" applyFont="1" applyBorder="1" applyAlignment="1">
      <alignment horizontal="left" vertical="center"/>
    </xf>
    <xf numFmtId="0" fontId="17" fillId="0" borderId="25" xfId="50" applyFont="1" applyFill="1" applyBorder="1" applyAlignment="1">
      <alignment vertical="center"/>
    </xf>
    <xf numFmtId="58" fontId="19" fillId="0" borderId="25" xfId="50" applyNumberFormat="1" applyFont="1" applyFill="1" applyBorder="1" applyAlignment="1">
      <alignment horizontal="center" vertical="center"/>
    </xf>
    <xf numFmtId="0" fontId="19" fillId="0" borderId="25" xfId="50" applyFont="1" applyFill="1" applyBorder="1" applyAlignment="1">
      <alignment horizontal="center" vertical="center"/>
    </xf>
    <xf numFmtId="0" fontId="17" fillId="0" borderId="25" xfId="50" applyFont="1" applyFill="1" applyBorder="1" applyAlignment="1">
      <alignment horizontal="center" vertical="center"/>
    </xf>
    <xf numFmtId="0" fontId="17" fillId="0" borderId="22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right" vertical="center"/>
    </xf>
    <xf numFmtId="0" fontId="17" fillId="0" borderId="25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center" vertical="center"/>
    </xf>
    <xf numFmtId="0" fontId="17" fillId="0" borderId="26" xfId="50" applyFont="1" applyFill="1" applyBorder="1" applyAlignment="1">
      <alignment vertical="center"/>
    </xf>
    <xf numFmtId="0" fontId="18" fillId="0" borderId="27" xfId="50" applyFont="1" applyFill="1" applyBorder="1" applyAlignment="1">
      <alignment horizontal="right" vertical="center"/>
    </xf>
    <xf numFmtId="0" fontId="17" fillId="0" borderId="27" xfId="50" applyFont="1" applyFill="1" applyBorder="1" applyAlignment="1">
      <alignment vertical="center"/>
    </xf>
    <xf numFmtId="0" fontId="19" fillId="0" borderId="27" xfId="50" applyFont="1" applyFill="1" applyBorder="1" applyAlignment="1">
      <alignment vertical="center"/>
    </xf>
    <xf numFmtId="0" fontId="19" fillId="0" borderId="27" xfId="50" applyFont="1" applyFill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7" fillId="0" borderId="20" xfId="50" applyFont="1" applyFill="1" applyBorder="1" applyAlignment="1">
      <alignment vertical="center"/>
    </xf>
    <xf numFmtId="0" fontId="17" fillId="0" borderId="28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vertical="center"/>
    </xf>
    <xf numFmtId="0" fontId="19" fillId="0" borderId="23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7" fillId="0" borderId="21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 wrapText="1"/>
    </xf>
    <xf numFmtId="0" fontId="19" fillId="0" borderId="25" xfId="50" applyFont="1" applyFill="1" applyBorder="1" applyAlignment="1">
      <alignment horizontal="left" vertical="center" wrapText="1"/>
    </xf>
    <xf numFmtId="0" fontId="17" fillId="0" borderId="26" xfId="50" applyFont="1" applyFill="1" applyBorder="1" applyAlignment="1">
      <alignment horizontal="left" vertical="center"/>
    </xf>
    <xf numFmtId="0" fontId="15" fillId="0" borderId="27" xfId="50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/>
    </xf>
    <xf numFmtId="0" fontId="17" fillId="0" borderId="23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center" vertical="center"/>
    </xf>
    <xf numFmtId="58" fontId="19" fillId="0" borderId="27" xfId="50" applyNumberFormat="1" applyFont="1" applyFill="1" applyBorder="1" applyAlignment="1">
      <alignment vertical="center"/>
    </xf>
    <xf numFmtId="0" fontId="17" fillId="0" borderId="27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9" fillId="0" borderId="24" xfId="50" applyFont="1" applyFill="1" applyBorder="1" applyAlignment="1">
      <alignment horizontal="center" vertical="center"/>
    </xf>
    <xf numFmtId="0" fontId="20" fillId="0" borderId="24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9" fillId="0" borderId="24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 wrapText="1"/>
    </xf>
    <xf numFmtId="0" fontId="15" fillId="0" borderId="39" xfId="50" applyFill="1" applyBorder="1" applyAlignment="1">
      <alignment horizontal="center" vertical="center"/>
    </xf>
    <xf numFmtId="0" fontId="15" fillId="0" borderId="24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2" fillId="0" borderId="19" xfId="50" applyFont="1" applyBorder="1" applyAlignment="1">
      <alignment horizontal="center" vertical="top"/>
    </xf>
    <xf numFmtId="0" fontId="21" fillId="0" borderId="42" xfId="50" applyFont="1" applyBorder="1" applyAlignment="1">
      <alignment horizontal="left" vertical="center"/>
    </xf>
    <xf numFmtId="0" fontId="18" fillId="0" borderId="43" xfId="50" applyFont="1" applyBorder="1" applyAlignment="1">
      <alignment horizontal="center" vertical="center"/>
    </xf>
    <xf numFmtId="0" fontId="21" fillId="0" borderId="43" xfId="50" applyFont="1" applyBorder="1" applyAlignment="1">
      <alignment horizontal="center" vertical="center"/>
    </xf>
    <xf numFmtId="0" fontId="20" fillId="0" borderId="43" xfId="50" applyFont="1" applyBorder="1" applyAlignment="1">
      <alignment horizontal="left" vertical="center"/>
    </xf>
    <xf numFmtId="0" fontId="20" fillId="0" borderId="20" xfId="50" applyFont="1" applyBorder="1" applyAlignment="1">
      <alignment horizontal="center" vertical="center"/>
    </xf>
    <xf numFmtId="0" fontId="20" fillId="0" borderId="21" xfId="50" applyFont="1" applyBorder="1" applyAlignment="1">
      <alignment horizontal="center" vertical="center"/>
    </xf>
    <xf numFmtId="0" fontId="20" fillId="0" borderId="37" xfId="50" applyFont="1" applyBorder="1" applyAlignment="1">
      <alignment horizontal="center" vertical="center"/>
    </xf>
    <xf numFmtId="0" fontId="21" fillId="0" borderId="20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21" fillId="0" borderId="37" xfId="50" applyFont="1" applyBorder="1" applyAlignment="1">
      <alignment horizontal="center" vertical="center"/>
    </xf>
    <xf numFmtId="0" fontId="20" fillId="0" borderId="22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20" fillId="0" borderId="25" xfId="50" applyFont="1" applyBorder="1" applyAlignment="1">
      <alignment horizontal="left" vertical="center"/>
    </xf>
    <xf numFmtId="14" fontId="18" fillId="0" borderId="25" xfId="50" applyNumberFormat="1" applyFont="1" applyBorder="1" applyAlignment="1">
      <alignment horizontal="center" vertical="center"/>
    </xf>
    <xf numFmtId="14" fontId="18" fillId="0" borderId="38" xfId="50" applyNumberFormat="1" applyFont="1" applyBorder="1" applyAlignment="1">
      <alignment horizontal="center" vertical="center"/>
    </xf>
    <xf numFmtId="0" fontId="20" fillId="0" borderId="22" xfId="50" applyFont="1" applyBorder="1" applyAlignment="1">
      <alignment vertical="center"/>
    </xf>
    <xf numFmtId="0" fontId="18" fillId="0" borderId="25" xfId="50" applyFont="1" applyBorder="1" applyAlignment="1">
      <alignment vertical="center"/>
    </xf>
    <xf numFmtId="0" fontId="18" fillId="0" borderId="38" xfId="50" applyFont="1" applyBorder="1" applyAlignment="1">
      <alignment vertical="center"/>
    </xf>
    <xf numFmtId="0" fontId="20" fillId="0" borderId="25" xfId="50" applyFont="1" applyBorder="1" applyAlignment="1">
      <alignment vertical="center"/>
    </xf>
    <xf numFmtId="0" fontId="20" fillId="0" borderId="22" xfId="50" applyFont="1" applyBorder="1" applyAlignment="1">
      <alignment horizontal="center" vertical="center"/>
    </xf>
    <xf numFmtId="0" fontId="15" fillId="0" borderId="25" xfId="50" applyFont="1" applyBorder="1" applyAlignment="1">
      <alignment vertical="center"/>
    </xf>
    <xf numFmtId="0" fontId="18" fillId="0" borderId="22" xfId="50" applyFont="1" applyBorder="1" applyAlignment="1">
      <alignment horizontal="left" vertical="center"/>
    </xf>
    <xf numFmtId="0" fontId="23" fillId="0" borderId="26" xfId="50" applyFont="1" applyBorder="1" applyAlignment="1">
      <alignment vertical="center"/>
    </xf>
    <xf numFmtId="0" fontId="18" fillId="0" borderId="27" xfId="50" applyFont="1" applyBorder="1" applyAlignment="1">
      <alignment horizontal="center" vertical="center"/>
    </xf>
    <xf numFmtId="0" fontId="18" fillId="0" borderId="39" xfId="50" applyFont="1" applyBorder="1" applyAlignment="1">
      <alignment horizontal="center" vertical="center"/>
    </xf>
    <xf numFmtId="0" fontId="20" fillId="0" borderId="26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14" fontId="18" fillId="0" borderId="27" xfId="50" applyNumberFormat="1" applyFont="1" applyBorder="1" applyAlignment="1">
      <alignment horizontal="center" vertical="center"/>
    </xf>
    <xf numFmtId="14" fontId="18" fillId="0" borderId="39" xfId="50" applyNumberFormat="1" applyFont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0" fillId="0" borderId="20" xfId="50" applyFont="1" applyBorder="1" applyAlignment="1">
      <alignment vertical="center"/>
    </xf>
    <xf numFmtId="0" fontId="15" fillId="0" borderId="21" xfId="50" applyFont="1" applyBorder="1" applyAlignment="1">
      <alignment horizontal="left" vertical="center"/>
    </xf>
    <xf numFmtId="0" fontId="18" fillId="0" borderId="21" xfId="50" applyFont="1" applyBorder="1" applyAlignment="1">
      <alignment horizontal="left" vertical="center"/>
    </xf>
    <xf numFmtId="0" fontId="15" fillId="0" borderId="21" xfId="50" applyFont="1" applyBorder="1" applyAlignment="1">
      <alignment vertical="center"/>
    </xf>
    <xf numFmtId="0" fontId="20" fillId="0" borderId="21" xfId="50" applyFont="1" applyBorder="1" applyAlignment="1">
      <alignment vertical="center"/>
    </xf>
    <xf numFmtId="0" fontId="15" fillId="0" borderId="25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9" fillId="0" borderId="20" xfId="50" applyFont="1" applyBorder="1" applyAlignment="1">
      <alignment horizontal="left" vertical="center"/>
    </xf>
    <xf numFmtId="0" fontId="19" fillId="0" borderId="21" xfId="50" applyFont="1" applyBorder="1" applyAlignment="1">
      <alignment horizontal="left" vertical="center"/>
    </xf>
    <xf numFmtId="0" fontId="19" fillId="0" borderId="31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19" fillId="0" borderId="23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8" fillId="0" borderId="27" xfId="5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20" fillId="0" borderId="26" xfId="50" applyFont="1" applyBorder="1" applyAlignment="1">
      <alignment horizontal="center" vertical="center"/>
    </xf>
    <xf numFmtId="0" fontId="20" fillId="0" borderId="27" xfId="50" applyFont="1" applyBorder="1" applyAlignment="1">
      <alignment horizontal="center" vertical="center"/>
    </xf>
    <xf numFmtId="0" fontId="20" fillId="0" borderId="25" xfId="50" applyFont="1" applyBorder="1" applyAlignment="1">
      <alignment horizontal="center" vertical="center"/>
    </xf>
    <xf numFmtId="0" fontId="17" fillId="0" borderId="25" xfId="50" applyFont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20" fillId="0" borderId="31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1" fillId="0" borderId="46" xfId="50" applyFont="1" applyBorder="1" applyAlignment="1">
      <alignment vertical="center"/>
    </xf>
    <xf numFmtId="0" fontId="18" fillId="0" borderId="47" xfId="50" applyFont="1" applyBorder="1" applyAlignment="1">
      <alignment horizontal="center" vertical="center"/>
    </xf>
    <xf numFmtId="0" fontId="21" fillId="0" borderId="47" xfId="50" applyFont="1" applyBorder="1" applyAlignment="1">
      <alignment vertical="center"/>
    </xf>
    <xf numFmtId="0" fontId="18" fillId="0" borderId="47" xfId="50" applyFont="1" applyBorder="1" applyAlignment="1">
      <alignment vertical="center"/>
    </xf>
    <xf numFmtId="58" fontId="15" fillId="0" borderId="47" xfId="50" applyNumberFormat="1" applyFont="1" applyBorder="1" applyAlignment="1">
      <alignment vertical="center"/>
    </xf>
    <xf numFmtId="0" fontId="21" fillId="0" borderId="47" xfId="50" applyFont="1" applyBorder="1" applyAlignment="1">
      <alignment horizontal="center" vertical="center"/>
    </xf>
    <xf numFmtId="0" fontId="21" fillId="0" borderId="48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left" vertical="center"/>
    </xf>
    <xf numFmtId="0" fontId="21" fillId="0" borderId="49" xfId="50" applyFont="1" applyFill="1" applyBorder="1" applyAlignment="1">
      <alignment horizontal="center" vertical="center"/>
    </xf>
    <xf numFmtId="0" fontId="21" fillId="0" borderId="50" xfId="50" applyFont="1" applyFill="1" applyBorder="1" applyAlignment="1">
      <alignment horizontal="center" vertical="center"/>
    </xf>
    <xf numFmtId="0" fontId="21" fillId="0" borderId="26" xfId="50" applyFont="1" applyFill="1" applyBorder="1" applyAlignment="1">
      <alignment horizontal="center" vertical="center"/>
    </xf>
    <xf numFmtId="0" fontId="21" fillId="0" borderId="27" xfId="50" applyFont="1" applyFill="1" applyBorder="1" applyAlignment="1">
      <alignment horizontal="center" vertical="center"/>
    </xf>
    <xf numFmtId="58" fontId="21" fillId="0" borderId="47" xfId="50" applyNumberFormat="1" applyFont="1" applyBorder="1" applyAlignment="1">
      <alignment vertical="center"/>
    </xf>
    <xf numFmtId="0" fontId="15" fillId="0" borderId="43" xfId="50" applyFont="1" applyBorder="1" applyAlignment="1">
      <alignment horizontal="center" vertical="center"/>
    </xf>
    <xf numFmtId="0" fontId="15" fillId="0" borderId="51" xfId="50" applyFont="1" applyBorder="1" applyAlignment="1">
      <alignment horizontal="center" vertical="center"/>
    </xf>
    <xf numFmtId="0" fontId="20" fillId="0" borderId="38" xfId="50" applyFont="1" applyBorder="1" applyAlignment="1">
      <alignment horizontal="center" vertical="center"/>
    </xf>
    <xf numFmtId="0" fontId="20" fillId="0" borderId="39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7" fillId="0" borderId="21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7" fillId="0" borderId="23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24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20" fillId="0" borderId="39" xfId="50" applyFont="1" applyBorder="1" applyAlignment="1">
      <alignment horizontal="center" vertical="center"/>
    </xf>
    <xf numFmtId="0" fontId="17" fillId="0" borderId="38" xfId="50" applyFont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24" xfId="50" applyFont="1" applyFill="1" applyBorder="1" applyAlignment="1">
      <alignment horizontal="left" vertical="center"/>
    </xf>
    <xf numFmtId="0" fontId="20" fillId="0" borderId="24" xfId="50" applyFont="1" applyBorder="1" applyAlignment="1">
      <alignment horizontal="left" vertical="center"/>
    </xf>
    <xf numFmtId="0" fontId="18" fillId="0" borderId="53" xfId="50" applyFont="1" applyBorder="1" applyAlignment="1">
      <alignment horizontal="center" vertical="center"/>
    </xf>
    <xf numFmtId="0" fontId="21" fillId="0" borderId="54" xfId="50" applyFont="1" applyFill="1" applyBorder="1" applyAlignment="1">
      <alignment horizontal="left" vertical="center"/>
    </xf>
    <xf numFmtId="0" fontId="21" fillId="0" borderId="55" xfId="50" applyFont="1" applyFill="1" applyBorder="1" applyAlignment="1">
      <alignment horizontal="center" vertical="center"/>
    </xf>
    <xf numFmtId="0" fontId="21" fillId="0" borderId="39" xfId="50" applyFont="1" applyFill="1" applyBorder="1" applyAlignment="1">
      <alignment horizontal="center" vertical="center"/>
    </xf>
    <xf numFmtId="0" fontId="15" fillId="0" borderId="47" xfId="50" applyFont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7" fillId="0" borderId="5" xfId="50" applyFont="1" applyFill="1" applyBorder="1" applyAlignment="1">
      <alignment horizontal="center" vertical="center"/>
    </xf>
    <xf numFmtId="0" fontId="7" fillId="6" borderId="2" xfId="50" applyFont="1" applyFill="1" applyBorder="1" applyAlignment="1">
      <alignment horizontal="center" vertical="center"/>
    </xf>
    <xf numFmtId="176" fontId="7" fillId="6" borderId="2" xfId="50" applyNumberFormat="1" applyFont="1" applyFill="1" applyBorder="1" applyAlignment="1">
      <alignment horizontal="center" vertical="center"/>
    </xf>
    <xf numFmtId="0" fontId="7" fillId="6" borderId="5" xfId="50" applyFont="1" applyFill="1" applyBorder="1" applyAlignment="1">
      <alignment horizontal="center" vertical="center"/>
    </xf>
    <xf numFmtId="0" fontId="11" fillId="4" borderId="2" xfId="51" applyFont="1" applyFill="1" applyBorder="1" applyAlignment="1" applyProtection="1">
      <alignment horizontal="center" vertical="center"/>
    </xf>
    <xf numFmtId="0" fontId="11" fillId="4" borderId="7" xfId="51" applyFont="1" applyFill="1" applyBorder="1" applyAlignment="1" applyProtection="1">
      <alignment horizontal="center" vertical="center"/>
    </xf>
    <xf numFmtId="0" fontId="12" fillId="4" borderId="2" xfId="52" applyFont="1" applyFill="1" applyBorder="1" applyAlignment="1">
      <alignment horizontal="center" vertical="center"/>
    </xf>
    <xf numFmtId="0" fontId="12" fillId="4" borderId="56" xfId="52" applyFont="1" applyFill="1" applyBorder="1" applyAlignment="1">
      <alignment horizontal="center" vertical="center"/>
    </xf>
    <xf numFmtId="49" fontId="12" fillId="4" borderId="57" xfId="52" applyNumberFormat="1" applyFont="1" applyFill="1" applyBorder="1" applyAlignment="1">
      <alignment horizontal="center" vertical="center"/>
    </xf>
    <xf numFmtId="49" fontId="11" fillId="4" borderId="58" xfId="52" applyNumberFormat="1" applyFont="1" applyFill="1" applyBorder="1" applyAlignment="1">
      <alignment horizontal="center" vertical="center"/>
    </xf>
    <xf numFmtId="49" fontId="12" fillId="4" borderId="58" xfId="52" applyNumberFormat="1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4" fillId="0" borderId="19" xfId="50" applyFont="1" applyBorder="1" applyAlignment="1">
      <alignment horizontal="center" vertical="top"/>
    </xf>
    <xf numFmtId="0" fontId="20" fillId="0" borderId="59" xfId="50" applyFont="1" applyBorder="1" applyAlignment="1">
      <alignment horizontal="left" vertical="center"/>
    </xf>
    <xf numFmtId="0" fontId="20" fillId="0" borderId="32" xfId="50" applyFont="1" applyBorder="1" applyAlignment="1">
      <alignment horizontal="left" vertical="center"/>
    </xf>
    <xf numFmtId="0" fontId="21" fillId="0" borderId="48" xfId="50" applyFont="1" applyBorder="1" applyAlignment="1">
      <alignment horizontal="left" vertical="center"/>
    </xf>
    <xf numFmtId="0" fontId="21" fillId="0" borderId="47" xfId="50" applyFont="1" applyBorder="1" applyAlignment="1">
      <alignment horizontal="left" vertical="center"/>
    </xf>
    <xf numFmtId="0" fontId="20" fillId="0" borderId="49" xfId="50" applyFont="1" applyBorder="1" applyAlignment="1">
      <alignment vertical="center"/>
    </xf>
    <xf numFmtId="0" fontId="15" fillId="0" borderId="50" xfId="50" applyFont="1" applyBorder="1" applyAlignment="1">
      <alignment horizontal="left" vertical="center"/>
    </xf>
    <xf numFmtId="0" fontId="18" fillId="0" borderId="50" xfId="50" applyFont="1" applyBorder="1" applyAlignment="1">
      <alignment horizontal="left" vertical="center"/>
    </xf>
    <xf numFmtId="0" fontId="15" fillId="0" borderId="50" xfId="50" applyFont="1" applyBorder="1" applyAlignment="1">
      <alignment vertical="center"/>
    </xf>
    <xf numFmtId="0" fontId="20" fillId="0" borderId="50" xfId="50" applyFont="1" applyBorder="1" applyAlignment="1">
      <alignment vertical="center"/>
    </xf>
    <xf numFmtId="0" fontId="20" fillId="0" borderId="49" xfId="50" applyFont="1" applyBorder="1" applyAlignment="1">
      <alignment horizontal="center" vertical="center"/>
    </xf>
    <xf numFmtId="0" fontId="18" fillId="0" borderId="50" xfId="50" applyFont="1" applyBorder="1" applyAlignment="1">
      <alignment horizontal="center" vertical="center"/>
    </xf>
    <xf numFmtId="0" fontId="20" fillId="0" borderId="50" xfId="50" applyFont="1" applyBorder="1" applyAlignment="1">
      <alignment horizontal="center" vertical="center"/>
    </xf>
    <xf numFmtId="0" fontId="15" fillId="0" borderId="50" xfId="50" applyFont="1" applyBorder="1" applyAlignment="1">
      <alignment horizontal="center" vertical="center"/>
    </xf>
    <xf numFmtId="0" fontId="18" fillId="0" borderId="25" xfId="50" applyFont="1" applyBorder="1" applyAlignment="1">
      <alignment horizontal="center" vertical="center"/>
    </xf>
    <xf numFmtId="0" fontId="15" fillId="0" borderId="25" xfId="50" applyFont="1" applyBorder="1" applyAlignment="1">
      <alignment horizontal="center" vertical="center"/>
    </xf>
    <xf numFmtId="0" fontId="20" fillId="0" borderId="34" xfId="50" applyFont="1" applyBorder="1" applyAlignment="1">
      <alignment horizontal="left" vertical="center" wrapText="1"/>
    </xf>
    <xf numFmtId="0" fontId="20" fillId="0" borderId="35" xfId="50" applyFont="1" applyBorder="1" applyAlignment="1">
      <alignment horizontal="left" vertical="center" wrapText="1"/>
    </xf>
    <xf numFmtId="0" fontId="20" fillId="0" borderId="49" xfId="50" applyFont="1" applyBorder="1" applyAlignment="1">
      <alignment horizontal="left" vertical="center"/>
    </xf>
    <xf numFmtId="0" fontId="20" fillId="0" borderId="50" xfId="50" applyFont="1" applyBorder="1" applyAlignment="1">
      <alignment horizontal="left" vertical="center"/>
    </xf>
    <xf numFmtId="0" fontId="25" fillId="0" borderId="60" xfId="50" applyFont="1" applyBorder="1" applyAlignment="1">
      <alignment horizontal="left" vertical="center" wrapText="1"/>
    </xf>
    <xf numFmtId="9" fontId="18" fillId="0" borderId="25" xfId="50" applyNumberFormat="1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shrinkToFit="1"/>
    </xf>
    <xf numFmtId="0" fontId="21" fillId="0" borderId="48" xfId="0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9" fontId="18" fillId="0" borderId="33" xfId="50" applyNumberFormat="1" applyFont="1" applyBorder="1" applyAlignment="1">
      <alignment horizontal="left" vertical="center"/>
    </xf>
    <xf numFmtId="9" fontId="18" fillId="0" borderId="29" xfId="50" applyNumberFormat="1" applyFont="1" applyBorder="1" applyAlignment="1">
      <alignment horizontal="left" vertical="center"/>
    </xf>
    <xf numFmtId="9" fontId="18" fillId="0" borderId="34" xfId="50" applyNumberFormat="1" applyFont="1" applyBorder="1" applyAlignment="1">
      <alignment horizontal="left" vertical="center"/>
    </xf>
    <xf numFmtId="9" fontId="18" fillId="0" borderId="35" xfId="50" applyNumberFormat="1" applyFont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7" fillId="0" borderId="61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1" fillId="0" borderId="42" xfId="50" applyFont="1" applyBorder="1" applyAlignment="1">
      <alignment vertical="center"/>
    </xf>
    <xf numFmtId="0" fontId="13" fillId="0" borderId="47" xfId="50" applyFont="1" applyBorder="1" applyAlignment="1">
      <alignment horizontal="center" vertical="center"/>
    </xf>
    <xf numFmtId="0" fontId="21" fillId="0" borderId="43" xfId="50" applyFont="1" applyBorder="1" applyAlignment="1">
      <alignment vertical="center"/>
    </xf>
    <xf numFmtId="0" fontId="18" fillId="0" borderId="62" xfId="50" applyFont="1" applyBorder="1" applyAlignment="1">
      <alignment vertical="center"/>
    </xf>
    <xf numFmtId="0" fontId="21" fillId="0" borderId="62" xfId="50" applyFont="1" applyBorder="1" applyAlignment="1">
      <alignment vertical="center"/>
    </xf>
    <xf numFmtId="58" fontId="15" fillId="0" borderId="43" xfId="50" applyNumberFormat="1" applyFont="1" applyBorder="1" applyAlignment="1">
      <alignment vertical="center"/>
    </xf>
    <xf numFmtId="0" fontId="21" fillId="0" borderId="32" xfId="50" applyFont="1" applyBorder="1" applyAlignment="1">
      <alignment horizontal="center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5" fillId="0" borderId="62" xfId="50" applyFont="1" applyBorder="1" applyAlignment="1">
      <alignment vertical="center"/>
    </xf>
    <xf numFmtId="0" fontId="20" fillId="0" borderId="63" xfId="50" applyFont="1" applyBorder="1" applyAlignment="1">
      <alignment horizontal="left" vertical="center"/>
    </xf>
    <xf numFmtId="0" fontId="21" fillId="0" borderId="54" xfId="50" applyFont="1" applyBorder="1" applyAlignment="1">
      <alignment horizontal="left" vertical="center"/>
    </xf>
    <xf numFmtId="0" fontId="18" fillId="0" borderId="55" xfId="50" applyFont="1" applyBorder="1" applyAlignment="1">
      <alignment horizontal="left" vertical="center"/>
    </xf>
    <xf numFmtId="0" fontId="20" fillId="0" borderId="0" xfId="50" applyFont="1" applyBorder="1" applyAlignment="1">
      <alignment vertical="center"/>
    </xf>
    <xf numFmtId="0" fontId="20" fillId="0" borderId="41" xfId="50" applyFont="1" applyBorder="1" applyAlignment="1">
      <alignment horizontal="left" vertical="center" wrapText="1"/>
    </xf>
    <xf numFmtId="0" fontId="20" fillId="0" borderId="55" xfId="50" applyFont="1" applyBorder="1" applyAlignment="1">
      <alignment horizontal="left" vertical="center"/>
    </xf>
    <xf numFmtId="0" fontId="27" fillId="0" borderId="38" xfId="50" applyFont="1" applyBorder="1" applyAlignment="1">
      <alignment horizontal="left" vertical="center" wrapText="1"/>
    </xf>
    <xf numFmtId="0" fontId="27" fillId="0" borderId="38" xfId="50" applyFont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9" fontId="18" fillId="0" borderId="40" xfId="50" applyNumberFormat="1" applyFont="1" applyBorder="1" applyAlignment="1">
      <alignment horizontal="left" vertical="center"/>
    </xf>
    <xf numFmtId="9" fontId="18" fillId="0" borderId="41" xfId="50" applyNumberFormat="1" applyFont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21" fillId="0" borderId="64" xfId="50" applyFont="1" applyBorder="1" applyAlignment="1">
      <alignment horizontal="center" vertical="center"/>
    </xf>
    <xf numFmtId="0" fontId="18" fillId="0" borderId="62" xfId="50" applyFont="1" applyBorder="1" applyAlignment="1">
      <alignment horizontal="center" vertical="center"/>
    </xf>
    <xf numFmtId="0" fontId="18" fillId="0" borderId="63" xfId="50" applyFont="1" applyBorder="1" applyAlignment="1">
      <alignment horizontal="center" vertical="center"/>
    </xf>
    <xf numFmtId="0" fontId="18" fillId="0" borderId="63" xfId="50" applyFont="1" applyFill="1" applyBorder="1" applyAlignment="1">
      <alignment horizontal="left" vertical="center"/>
    </xf>
    <xf numFmtId="0" fontId="28" fillId="0" borderId="65" xfId="0" applyFont="1" applyBorder="1" applyAlignment="1">
      <alignment horizontal="center" vertical="center" wrapText="1"/>
    </xf>
    <xf numFmtId="0" fontId="28" fillId="0" borderId="66" xfId="0" applyFont="1" applyBorder="1" applyAlignment="1">
      <alignment horizontal="center" vertical="center" wrapText="1"/>
    </xf>
    <xf numFmtId="0" fontId="29" fillId="0" borderId="67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/>
    </xf>
    <xf numFmtId="0" fontId="29" fillId="7" borderId="7" xfId="0" applyFont="1" applyFill="1" applyBorder="1" applyAlignment="1">
      <alignment horizontal="center" vertical="center"/>
    </xf>
    <xf numFmtId="0" fontId="29" fillId="7" borderId="2" xfId="0" applyFont="1" applyFill="1" applyBorder="1"/>
    <xf numFmtId="0" fontId="0" fillId="0" borderId="67" xfId="0" applyBorder="1"/>
    <xf numFmtId="0" fontId="0" fillId="7" borderId="2" xfId="0" applyFill="1" applyBorder="1"/>
    <xf numFmtId="0" fontId="0" fillId="0" borderId="68" xfId="0" applyBorder="1"/>
    <xf numFmtId="0" fontId="0" fillId="0" borderId="69" xfId="0" applyBorder="1"/>
    <xf numFmtId="0" fontId="0" fillId="7" borderId="69" xfId="0" applyFill="1" applyBorder="1"/>
    <xf numFmtId="0" fontId="0" fillId="8" borderId="0" xfId="0" applyFill="1"/>
    <xf numFmtId="0" fontId="28" fillId="0" borderId="70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/>
    </xf>
    <xf numFmtId="0" fontId="29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0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29" fillId="9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10" borderId="2" xfId="0" applyFont="1" applyFill="1" applyBorder="1" applyAlignment="1">
      <alignment vertical="top" wrapText="1"/>
    </xf>
    <xf numFmtId="0" fontId="0" fillId="10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  <xf numFmtId="0" fontId="9" fillId="0" borderId="11" xfId="54" applyFont="1" applyFill="1" applyBorder="1" applyAlignment="1" quotePrefix="1">
      <alignment horizontal="center" vertical="center" wrapText="1"/>
    </xf>
    <xf numFmtId="0" fontId="8" fillId="0" borderId="8" xfId="53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8" fillId="0" borderId="9" xfId="53" applyFont="1" applyFill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9" fillId="3" borderId="12" xfId="54" applyFont="1" applyFill="1" applyBorder="1" applyAlignment="1" quotePrefix="1">
      <alignment horizontal="center" vertical="center" wrapText="1"/>
    </xf>
    <xf numFmtId="0" fontId="9" fillId="3" borderId="13" xfId="55" applyFont="1" applyFill="1" applyBorder="1" applyAlignment="1" quotePrefix="1">
      <alignment horizontal="center" vertical="top" wrapText="1"/>
    </xf>
    <xf numFmtId="0" fontId="9" fillId="3" borderId="9" xfId="54" applyFont="1" applyFill="1" applyBorder="1" applyAlignment="1" quotePrefix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S15" xfId="53"/>
    <cellStyle name="S10" xfId="54"/>
    <cellStyle name="S11" xfId="55"/>
    <cellStyle name="常规 10 10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101600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117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117475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146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811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642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642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811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342900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342900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342900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342900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342900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342900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51100" y="5168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342900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74900" y="5168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342900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368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2413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2413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273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368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48" customWidth="1"/>
    <col min="3" max="3" width="10.1666666666667" customWidth="1"/>
  </cols>
  <sheetData>
    <row r="1" ht="21" customHeight="1" spans="1:2">
      <c r="A1" s="349"/>
      <c r="B1" s="350" t="s">
        <v>0</v>
      </c>
    </row>
    <row r="2" spans="1:2">
      <c r="A2" s="9">
        <v>1</v>
      </c>
      <c r="B2" s="351" t="s">
        <v>1</v>
      </c>
    </row>
    <row r="3" spans="1:2">
      <c r="A3" s="9">
        <v>2</v>
      </c>
      <c r="B3" s="351" t="s">
        <v>2</v>
      </c>
    </row>
    <row r="4" spans="1:2">
      <c r="A4" s="9">
        <v>3</v>
      </c>
      <c r="B4" s="351" t="s">
        <v>3</v>
      </c>
    </row>
    <row r="5" spans="1:2">
      <c r="A5" s="9">
        <v>4</v>
      </c>
      <c r="B5" s="351" t="s">
        <v>4</v>
      </c>
    </row>
    <row r="6" spans="1:2">
      <c r="A6" s="9">
        <v>5</v>
      </c>
      <c r="B6" s="351" t="s">
        <v>5</v>
      </c>
    </row>
    <row r="7" spans="1:2">
      <c r="A7" s="9">
        <v>6</v>
      </c>
      <c r="B7" s="351" t="s">
        <v>6</v>
      </c>
    </row>
    <row r="8" s="347" customFormat="1" ht="15" customHeight="1" spans="1:2">
      <c r="A8" s="352">
        <v>7</v>
      </c>
      <c r="B8" s="353" t="s">
        <v>7</v>
      </c>
    </row>
    <row r="9" ht="19" customHeight="1" spans="1:2">
      <c r="A9" s="349"/>
      <c r="B9" s="354" t="s">
        <v>8</v>
      </c>
    </row>
    <row r="10" ht="16" customHeight="1" spans="1:2">
      <c r="A10" s="9">
        <v>1</v>
      </c>
      <c r="B10" s="355" t="s">
        <v>9</v>
      </c>
    </row>
    <row r="11" spans="1:2">
      <c r="A11" s="9">
        <v>2</v>
      </c>
      <c r="B11" s="351" t="s">
        <v>10</v>
      </c>
    </row>
    <row r="12" spans="1:2">
      <c r="A12" s="9">
        <v>3</v>
      </c>
      <c r="B12" s="356" t="s">
        <v>11</v>
      </c>
    </row>
    <row r="13" spans="1:2">
      <c r="A13" s="9">
        <v>4</v>
      </c>
      <c r="B13" s="357" t="s">
        <v>12</v>
      </c>
    </row>
    <row r="14" spans="1:2">
      <c r="A14" s="9">
        <v>5</v>
      </c>
      <c r="B14" s="357" t="s">
        <v>13</v>
      </c>
    </row>
    <row r="15" spans="1:2">
      <c r="A15" s="9">
        <v>6</v>
      </c>
      <c r="B15" s="357" t="s">
        <v>14</v>
      </c>
    </row>
    <row r="16" spans="1:2">
      <c r="A16" s="9">
        <v>7</v>
      </c>
      <c r="B16" s="357" t="s">
        <v>15</v>
      </c>
    </row>
    <row r="17" spans="1:2">
      <c r="A17" s="9">
        <v>8</v>
      </c>
      <c r="B17" s="357" t="s">
        <v>16</v>
      </c>
    </row>
    <row r="18" spans="1:2">
      <c r="A18" s="9">
        <v>9</v>
      </c>
      <c r="B18" s="351" t="s">
        <v>17</v>
      </c>
    </row>
    <row r="19" spans="1:2">
      <c r="A19" s="9"/>
      <c r="B19" s="351"/>
    </row>
    <row r="20" ht="20.25" spans="1:2">
      <c r="A20" s="349"/>
      <c r="B20" s="350" t="s">
        <v>18</v>
      </c>
    </row>
    <row r="21" spans="1:2">
      <c r="A21" s="9">
        <v>1</v>
      </c>
      <c r="B21" s="358" t="s">
        <v>19</v>
      </c>
    </row>
    <row r="22" spans="1:2">
      <c r="A22" s="9">
        <v>2</v>
      </c>
      <c r="B22" s="351" t="s">
        <v>20</v>
      </c>
    </row>
    <row r="23" spans="1:2">
      <c r="A23" s="9">
        <v>3</v>
      </c>
      <c r="B23" s="351" t="s">
        <v>21</v>
      </c>
    </row>
    <row r="24" spans="1:2">
      <c r="A24" s="9">
        <v>4</v>
      </c>
      <c r="B24" s="351" t="s">
        <v>22</v>
      </c>
    </row>
    <row r="25" spans="1:2">
      <c r="A25" s="9">
        <v>5</v>
      </c>
      <c r="B25" s="357" t="s">
        <v>23</v>
      </c>
    </row>
    <row r="26" spans="1:2">
      <c r="A26" s="9">
        <v>6</v>
      </c>
      <c r="B26" s="357" t="s">
        <v>24</v>
      </c>
    </row>
    <row r="27" customFormat="1" spans="1:2">
      <c r="A27" s="9">
        <v>7</v>
      </c>
      <c r="B27" s="351" t="s">
        <v>25</v>
      </c>
    </row>
    <row r="28" spans="1:2">
      <c r="A28" s="9"/>
      <c r="B28" s="351"/>
    </row>
    <row r="29" ht="20.25" spans="1:2">
      <c r="A29" s="349"/>
      <c r="B29" s="350" t="s">
        <v>26</v>
      </c>
    </row>
    <row r="30" spans="1:2">
      <c r="A30" s="9">
        <v>1</v>
      </c>
      <c r="B30" s="358" t="s">
        <v>27</v>
      </c>
    </row>
    <row r="31" spans="1:2">
      <c r="A31" s="9">
        <v>2</v>
      </c>
      <c r="B31" s="351" t="s">
        <v>28</v>
      </c>
    </row>
    <row r="32" spans="1:2">
      <c r="A32" s="9">
        <v>3</v>
      </c>
      <c r="B32" s="351" t="s">
        <v>29</v>
      </c>
    </row>
    <row r="33" ht="28.5" spans="1:2">
      <c r="A33" s="9">
        <v>4</v>
      </c>
      <c r="B33" s="351" t="s">
        <v>30</v>
      </c>
    </row>
    <row r="34" spans="1:2">
      <c r="A34" s="9">
        <v>5</v>
      </c>
      <c r="B34" s="351" t="s">
        <v>31</v>
      </c>
    </row>
    <row r="35" spans="1:2">
      <c r="A35" s="9">
        <v>6</v>
      </c>
      <c r="B35" s="351" t="s">
        <v>32</v>
      </c>
    </row>
    <row r="36" customFormat="1" spans="1:2">
      <c r="A36" s="9">
        <v>7</v>
      </c>
      <c r="B36" s="351" t="s">
        <v>33</v>
      </c>
    </row>
    <row r="37" spans="1:2">
      <c r="A37" s="9"/>
      <c r="B37" s="351"/>
    </row>
    <row r="39" spans="1:2">
      <c r="A39" s="359" t="s">
        <v>34</v>
      </c>
      <c r="B39" s="36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E4" sqref="E4:E5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278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303</v>
      </c>
      <c r="H2" s="4"/>
      <c r="I2" s="4" t="s">
        <v>304</v>
      </c>
      <c r="J2" s="4"/>
      <c r="K2" s="6" t="s">
        <v>305</v>
      </c>
      <c r="L2" s="44" t="s">
        <v>306</v>
      </c>
      <c r="M2" s="17" t="s">
        <v>307</v>
      </c>
    </row>
    <row r="3" s="1" customFormat="1" ht="16.5" spans="1:13">
      <c r="A3" s="4"/>
      <c r="B3" s="7"/>
      <c r="C3" s="7"/>
      <c r="D3" s="7"/>
      <c r="E3" s="7"/>
      <c r="F3" s="7"/>
      <c r="G3" s="4" t="s">
        <v>308</v>
      </c>
      <c r="H3" s="4" t="s">
        <v>309</v>
      </c>
      <c r="I3" s="4" t="s">
        <v>308</v>
      </c>
      <c r="J3" s="4" t="s">
        <v>309</v>
      </c>
      <c r="K3" s="8"/>
      <c r="L3" s="45"/>
      <c r="M3" s="18"/>
    </row>
    <row r="4" ht="21" spans="1:13">
      <c r="A4" s="9">
        <v>1</v>
      </c>
      <c r="B4" s="363" t="s">
        <v>296</v>
      </c>
      <c r="C4" s="10">
        <v>1002</v>
      </c>
      <c r="D4" s="361" t="s">
        <v>294</v>
      </c>
      <c r="E4" s="362" t="s">
        <v>295</v>
      </c>
      <c r="F4" s="10" t="s">
        <v>63</v>
      </c>
      <c r="G4" s="10">
        <v>0.3</v>
      </c>
      <c r="H4" s="10">
        <v>0.2</v>
      </c>
      <c r="I4" s="10">
        <v>0.4</v>
      </c>
      <c r="J4" s="10">
        <v>0.3</v>
      </c>
      <c r="K4" s="10">
        <v>1.2</v>
      </c>
      <c r="L4" s="10" t="s">
        <v>310</v>
      </c>
      <c r="M4" s="10" t="s">
        <v>297</v>
      </c>
    </row>
    <row r="5" ht="21" spans="1:13">
      <c r="A5" s="9">
        <v>2</v>
      </c>
      <c r="B5" s="363" t="s">
        <v>296</v>
      </c>
      <c r="C5" s="10">
        <v>63</v>
      </c>
      <c r="D5" s="361" t="s">
        <v>294</v>
      </c>
      <c r="E5" s="364" t="s">
        <v>298</v>
      </c>
      <c r="F5" s="10" t="s">
        <v>63</v>
      </c>
      <c r="G5" s="10">
        <v>0.2</v>
      </c>
      <c r="H5" s="10">
        <v>0.2</v>
      </c>
      <c r="I5" s="10">
        <v>0.4</v>
      </c>
      <c r="J5" s="10">
        <v>0.3</v>
      </c>
      <c r="K5" s="10">
        <v>1.1</v>
      </c>
      <c r="L5" s="10" t="s">
        <v>310</v>
      </c>
      <c r="M5" s="10" t="s">
        <v>297</v>
      </c>
    </row>
    <row r="6" spans="1: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="2" customFormat="1" ht="18.75" spans="1:13">
      <c r="A10" s="11" t="s">
        <v>311</v>
      </c>
      <c r="B10" s="12"/>
      <c r="C10" s="12"/>
      <c r="D10" s="12"/>
      <c r="E10" s="13"/>
      <c r="F10" s="14"/>
      <c r="G10" s="26"/>
      <c r="H10" s="11" t="s">
        <v>300</v>
      </c>
      <c r="I10" s="12"/>
      <c r="J10" s="12"/>
      <c r="K10" s="13"/>
      <c r="L10" s="46"/>
      <c r="M10" s="19"/>
    </row>
    <row r="11" ht="16.5" spans="1:13">
      <c r="A11" s="43" t="s">
        <v>312</v>
      </c>
      <c r="B11" s="43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5 M6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zoomScale="125" zoomScaleNormal="125" workbookViewId="0">
      <selection activeCell="C4" sqref="C4:C5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314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32" t="s">
        <v>315</v>
      </c>
      <c r="H2" s="33"/>
      <c r="I2" s="41"/>
      <c r="J2" s="32" t="s">
        <v>316</v>
      </c>
      <c r="K2" s="33"/>
      <c r="L2" s="41"/>
      <c r="M2" s="32" t="s">
        <v>317</v>
      </c>
      <c r="N2" s="33"/>
      <c r="O2" s="41"/>
      <c r="P2" s="32" t="s">
        <v>318</v>
      </c>
      <c r="Q2" s="33"/>
      <c r="R2" s="41"/>
      <c r="S2" s="33" t="s">
        <v>319</v>
      </c>
      <c r="T2" s="33"/>
      <c r="U2" s="41"/>
      <c r="V2" s="28" t="s">
        <v>320</v>
      </c>
      <c r="W2" s="28" t="s">
        <v>292</v>
      </c>
    </row>
    <row r="3" s="1" customFormat="1" ht="16.5" spans="1:23">
      <c r="A3" s="7"/>
      <c r="B3" s="34"/>
      <c r="C3" s="34"/>
      <c r="D3" s="34"/>
      <c r="E3" s="34"/>
      <c r="F3" s="34"/>
      <c r="G3" s="4" t="s">
        <v>321</v>
      </c>
      <c r="H3" s="4" t="s">
        <v>69</v>
      </c>
      <c r="I3" s="4" t="s">
        <v>283</v>
      </c>
      <c r="J3" s="4" t="s">
        <v>321</v>
      </c>
      <c r="K3" s="4" t="s">
        <v>69</v>
      </c>
      <c r="L3" s="4" t="s">
        <v>283</v>
      </c>
      <c r="M3" s="4" t="s">
        <v>321</v>
      </c>
      <c r="N3" s="4" t="s">
        <v>69</v>
      </c>
      <c r="O3" s="4" t="s">
        <v>283</v>
      </c>
      <c r="P3" s="4" t="s">
        <v>321</v>
      </c>
      <c r="Q3" s="4" t="s">
        <v>69</v>
      </c>
      <c r="R3" s="4" t="s">
        <v>283</v>
      </c>
      <c r="S3" s="4" t="s">
        <v>321</v>
      </c>
      <c r="T3" s="4" t="s">
        <v>69</v>
      </c>
      <c r="U3" s="4" t="s">
        <v>283</v>
      </c>
      <c r="V3" s="42"/>
      <c r="W3" s="42"/>
    </row>
    <row r="4" ht="81" spans="1:23">
      <c r="A4" s="35" t="s">
        <v>322</v>
      </c>
      <c r="B4" s="365" t="s">
        <v>296</v>
      </c>
      <c r="C4" s="10">
        <v>1002</v>
      </c>
      <c r="D4" s="361" t="s">
        <v>294</v>
      </c>
      <c r="E4" s="362" t="s">
        <v>295</v>
      </c>
      <c r="F4" s="10" t="s">
        <v>63</v>
      </c>
      <c r="G4" s="366" t="s">
        <v>323</v>
      </c>
      <c r="H4" s="367" t="s">
        <v>324</v>
      </c>
      <c r="I4" s="366" t="s">
        <v>325</v>
      </c>
      <c r="J4" s="366" t="s">
        <v>326</v>
      </c>
      <c r="K4" s="367" t="s">
        <v>327</v>
      </c>
      <c r="L4" s="366" t="s">
        <v>325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21" spans="1:23">
      <c r="A5" s="39"/>
      <c r="B5" s="24"/>
      <c r="C5" s="10">
        <v>63</v>
      </c>
      <c r="D5" s="361" t="s">
        <v>294</v>
      </c>
      <c r="E5" s="364" t="s">
        <v>298</v>
      </c>
      <c r="F5" s="10" t="s">
        <v>63</v>
      </c>
      <c r="G5" s="32" t="s">
        <v>328</v>
      </c>
      <c r="H5" s="33"/>
      <c r="I5" s="41"/>
      <c r="J5" s="32" t="s">
        <v>329</v>
      </c>
      <c r="K5" s="33"/>
      <c r="L5" s="41"/>
      <c r="M5" s="32" t="s">
        <v>330</v>
      </c>
      <c r="N5" s="33"/>
      <c r="O5" s="41"/>
      <c r="P5" s="32" t="s">
        <v>331</v>
      </c>
      <c r="Q5" s="33"/>
      <c r="R5" s="41"/>
      <c r="S5" s="33" t="s">
        <v>332</v>
      </c>
      <c r="T5" s="33"/>
      <c r="U5" s="41"/>
      <c r="V5" s="10"/>
      <c r="W5" s="10"/>
    </row>
    <row r="6" ht="21" spans="1:23">
      <c r="A6" s="39"/>
      <c r="B6" s="24"/>
      <c r="C6" s="10">
        <v>1002</v>
      </c>
      <c r="D6" s="361" t="s">
        <v>294</v>
      </c>
      <c r="E6" s="362" t="s">
        <v>295</v>
      </c>
      <c r="F6" s="10" t="s">
        <v>63</v>
      </c>
      <c r="G6" s="4" t="s">
        <v>321</v>
      </c>
      <c r="H6" s="4" t="s">
        <v>69</v>
      </c>
      <c r="I6" s="4" t="s">
        <v>283</v>
      </c>
      <c r="J6" s="4" t="s">
        <v>321</v>
      </c>
      <c r="K6" s="4" t="s">
        <v>69</v>
      </c>
      <c r="L6" s="4" t="s">
        <v>283</v>
      </c>
      <c r="M6" s="4" t="s">
        <v>321</v>
      </c>
      <c r="N6" s="4" t="s">
        <v>69</v>
      </c>
      <c r="O6" s="4" t="s">
        <v>283</v>
      </c>
      <c r="P6" s="4" t="s">
        <v>321</v>
      </c>
      <c r="Q6" s="4" t="s">
        <v>69</v>
      </c>
      <c r="R6" s="4" t="s">
        <v>283</v>
      </c>
      <c r="S6" s="4" t="s">
        <v>321</v>
      </c>
      <c r="T6" s="4" t="s">
        <v>69</v>
      </c>
      <c r="U6" s="4" t="s">
        <v>283</v>
      </c>
      <c r="V6" s="10"/>
      <c r="W6" s="10"/>
    </row>
    <row r="7" ht="21" spans="1:23">
      <c r="A7" s="40"/>
      <c r="B7" s="25"/>
      <c r="C7" s="10">
        <v>63</v>
      </c>
      <c r="D7" s="361" t="s">
        <v>294</v>
      </c>
      <c r="E7" s="364" t="s">
        <v>298</v>
      </c>
      <c r="F7" s="10" t="s">
        <v>63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="2" customFormat="1" ht="18.75" spans="1:23">
      <c r="A9" s="11" t="s">
        <v>333</v>
      </c>
      <c r="B9" s="12"/>
      <c r="C9" s="12"/>
      <c r="D9" s="12"/>
      <c r="E9" s="13"/>
      <c r="F9" s="14"/>
      <c r="G9" s="26"/>
      <c r="H9" s="31"/>
      <c r="I9" s="31"/>
      <c r="J9" s="11" t="s">
        <v>334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  <c r="V9" s="12"/>
      <c r="W9" s="19"/>
    </row>
    <row r="10" ht="16.5" spans="1:23">
      <c r="A10" s="15" t="s">
        <v>335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9:E9"/>
    <mergeCell ref="F9:G9"/>
    <mergeCell ref="J9:U9"/>
    <mergeCell ref="A10:W10"/>
    <mergeCell ref="A2:A3"/>
    <mergeCell ref="A4:A7"/>
    <mergeCell ref="B2:B3"/>
    <mergeCell ref="B4:B7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7 W8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337</v>
      </c>
      <c r="B2" s="28" t="s">
        <v>279</v>
      </c>
      <c r="C2" s="28" t="s">
        <v>280</v>
      </c>
      <c r="D2" s="28" t="s">
        <v>281</v>
      </c>
      <c r="E2" s="28" t="s">
        <v>282</v>
      </c>
      <c r="F2" s="28" t="s">
        <v>283</v>
      </c>
      <c r="G2" s="27" t="s">
        <v>338</v>
      </c>
      <c r="H2" s="27" t="s">
        <v>339</v>
      </c>
      <c r="I2" s="27" t="s">
        <v>340</v>
      </c>
      <c r="J2" s="27" t="s">
        <v>339</v>
      </c>
      <c r="K2" s="27" t="s">
        <v>341</v>
      </c>
      <c r="L2" s="27" t="s">
        <v>339</v>
      </c>
      <c r="M2" s="28" t="s">
        <v>320</v>
      </c>
      <c r="N2" s="28" t="s">
        <v>292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9" t="s">
        <v>337</v>
      </c>
      <c r="B4" s="30" t="s">
        <v>342</v>
      </c>
      <c r="C4" s="30" t="s">
        <v>321</v>
      </c>
      <c r="D4" s="30" t="s">
        <v>281</v>
      </c>
      <c r="E4" s="28" t="s">
        <v>282</v>
      </c>
      <c r="F4" s="28" t="s">
        <v>283</v>
      </c>
      <c r="G4" s="27" t="s">
        <v>338</v>
      </c>
      <c r="H4" s="27" t="s">
        <v>339</v>
      </c>
      <c r="I4" s="27" t="s">
        <v>340</v>
      </c>
      <c r="J4" s="27" t="s">
        <v>339</v>
      </c>
      <c r="K4" s="27" t="s">
        <v>341</v>
      </c>
      <c r="L4" s="27" t="s">
        <v>339</v>
      </c>
      <c r="M4" s="28" t="s">
        <v>320</v>
      </c>
      <c r="N4" s="28" t="s">
        <v>292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343</v>
      </c>
      <c r="B11" s="12"/>
      <c r="C11" s="12"/>
      <c r="D11" s="13"/>
      <c r="E11" s="14"/>
      <c r="F11" s="31"/>
      <c r="G11" s="26"/>
      <c r="H11" s="31"/>
      <c r="I11" s="11" t="s">
        <v>344</v>
      </c>
      <c r="J11" s="12"/>
      <c r="K11" s="12"/>
      <c r="L11" s="12"/>
      <c r="M11" s="12"/>
      <c r="N11" s="19"/>
    </row>
    <row r="12" ht="16.5" spans="1:14">
      <c r="A12" s="15" t="s">
        <v>345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topLeftCell="D1" workbookViewId="0">
      <selection activeCell="F3" sqref="F3:F6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314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347</v>
      </c>
      <c r="H2" s="4" t="s">
        <v>348</v>
      </c>
      <c r="I2" s="4" t="s">
        <v>349</v>
      </c>
      <c r="J2" s="4" t="s">
        <v>350</v>
      </c>
      <c r="K2" s="5" t="s">
        <v>320</v>
      </c>
      <c r="L2" s="5" t="s">
        <v>292</v>
      </c>
    </row>
    <row r="3" ht="21" spans="1:12">
      <c r="A3" s="9" t="s">
        <v>322</v>
      </c>
      <c r="B3" s="363" t="s">
        <v>351</v>
      </c>
      <c r="C3" s="10">
        <v>1002</v>
      </c>
      <c r="D3" s="363" t="s">
        <v>352</v>
      </c>
      <c r="E3" s="362" t="s">
        <v>295</v>
      </c>
      <c r="F3" s="365" t="s">
        <v>63</v>
      </c>
      <c r="G3" s="368" t="s">
        <v>353</v>
      </c>
      <c r="H3" s="363" t="s">
        <v>354</v>
      </c>
      <c r="I3" s="363" t="s">
        <v>354</v>
      </c>
      <c r="J3" s="363" t="s">
        <v>354</v>
      </c>
      <c r="K3" s="10"/>
      <c r="L3" s="10" t="s">
        <v>297</v>
      </c>
    </row>
    <row r="4" ht="21" spans="1:12">
      <c r="A4" s="9" t="s">
        <v>355</v>
      </c>
      <c r="B4" s="363" t="s">
        <v>351</v>
      </c>
      <c r="C4" s="10">
        <v>63</v>
      </c>
      <c r="D4" s="363" t="s">
        <v>352</v>
      </c>
      <c r="E4" s="364" t="s">
        <v>298</v>
      </c>
      <c r="F4" s="24"/>
      <c r="G4" s="368" t="s">
        <v>356</v>
      </c>
      <c r="H4" s="363" t="s">
        <v>357</v>
      </c>
      <c r="I4" s="363" t="s">
        <v>357</v>
      </c>
      <c r="J4" s="363" t="s">
        <v>357</v>
      </c>
      <c r="K4" s="10"/>
      <c r="L4" s="10" t="s">
        <v>297</v>
      </c>
    </row>
    <row r="5" spans="1:12">
      <c r="A5" s="9" t="s">
        <v>358</v>
      </c>
      <c r="B5" s="9"/>
      <c r="C5" s="10"/>
      <c r="D5" s="10"/>
      <c r="E5" s="10"/>
      <c r="F5" s="24"/>
      <c r="G5" s="10"/>
      <c r="H5" s="10"/>
      <c r="I5" s="10"/>
      <c r="J5" s="10"/>
      <c r="K5" s="10"/>
      <c r="L5" s="10"/>
    </row>
    <row r="6" spans="1:12">
      <c r="A6" s="9" t="s">
        <v>359</v>
      </c>
      <c r="B6" s="9"/>
      <c r="C6" s="10"/>
      <c r="D6" s="10"/>
      <c r="E6" s="10"/>
      <c r="F6" s="25"/>
      <c r="G6" s="10"/>
      <c r="H6" s="10"/>
      <c r="I6" s="10"/>
      <c r="J6" s="10"/>
      <c r="K6" s="10"/>
      <c r="L6" s="10"/>
    </row>
    <row r="7" spans="1:12">
      <c r="A7" s="9" t="s">
        <v>360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361</v>
      </c>
      <c r="B11" s="12"/>
      <c r="C11" s="12"/>
      <c r="D11" s="12"/>
      <c r="E11" s="13"/>
      <c r="F11" s="14"/>
      <c r="G11" s="26"/>
      <c r="H11" s="11" t="s">
        <v>362</v>
      </c>
      <c r="I11" s="12"/>
      <c r="J11" s="12"/>
      <c r="K11" s="12"/>
      <c r="L11" s="19"/>
    </row>
    <row r="12" ht="16.5" spans="1:12">
      <c r="A12" s="15" t="s">
        <v>363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6">
    <mergeCell ref="A1:J1"/>
    <mergeCell ref="A11:E11"/>
    <mergeCell ref="F11:G11"/>
    <mergeCell ref="H11:J11"/>
    <mergeCell ref="A12:L12"/>
    <mergeCell ref="F3:F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9" sqref="E9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278</v>
      </c>
      <c r="B2" s="5" t="s">
        <v>283</v>
      </c>
      <c r="C2" s="5" t="s">
        <v>321</v>
      </c>
      <c r="D2" s="5" t="s">
        <v>281</v>
      </c>
      <c r="E2" s="5" t="s">
        <v>282</v>
      </c>
      <c r="F2" s="4" t="s">
        <v>365</v>
      </c>
      <c r="G2" s="4" t="s">
        <v>304</v>
      </c>
      <c r="H2" s="6" t="s">
        <v>305</v>
      </c>
      <c r="I2" s="17" t="s">
        <v>307</v>
      </c>
    </row>
    <row r="3" s="1" customFormat="1" ht="16.5" spans="1:9">
      <c r="A3" s="4"/>
      <c r="B3" s="7"/>
      <c r="C3" s="7"/>
      <c r="D3" s="7"/>
      <c r="E3" s="7"/>
      <c r="F3" s="4" t="s">
        <v>366</v>
      </c>
      <c r="G3" s="4" t="s">
        <v>308</v>
      </c>
      <c r="H3" s="8"/>
      <c r="I3" s="18"/>
    </row>
    <row r="4" spans="1:9">
      <c r="A4" s="9"/>
      <c r="B4" s="9"/>
      <c r="C4" s="363" t="s">
        <v>367</v>
      </c>
      <c r="D4" s="363" t="s">
        <v>368</v>
      </c>
      <c r="E4" s="10" t="s">
        <v>63</v>
      </c>
      <c r="F4" s="10">
        <v>0.3</v>
      </c>
      <c r="G4" s="10">
        <v>0.4</v>
      </c>
      <c r="H4" s="10">
        <v>0.7</v>
      </c>
      <c r="I4" s="10" t="s">
        <v>297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311</v>
      </c>
      <c r="B12" s="12"/>
      <c r="C12" s="12"/>
      <c r="D12" s="13"/>
      <c r="E12" s="14"/>
      <c r="F12" s="11" t="s">
        <v>362</v>
      </c>
      <c r="G12" s="12"/>
      <c r="H12" s="13"/>
      <c r="I12" s="19"/>
    </row>
    <row r="13" ht="16.5" spans="1:9">
      <c r="A13" s="15" t="s">
        <v>369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A9" sqref="$A9:$XFD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27" t="s">
        <v>35</v>
      </c>
      <c r="C2" s="328"/>
      <c r="D2" s="328"/>
      <c r="E2" s="328"/>
      <c r="F2" s="328"/>
      <c r="G2" s="328"/>
      <c r="H2" s="328"/>
      <c r="I2" s="342"/>
    </row>
    <row r="3" ht="28" customHeight="1" spans="2:9">
      <c r="B3" s="329"/>
      <c r="C3" s="330"/>
      <c r="D3" s="331" t="s">
        <v>36</v>
      </c>
      <c r="E3" s="332"/>
      <c r="F3" s="333" t="s">
        <v>37</v>
      </c>
      <c r="G3" s="334"/>
      <c r="H3" s="331" t="s">
        <v>38</v>
      </c>
      <c r="I3" s="343"/>
    </row>
    <row r="4" ht="28" customHeight="1" spans="2:9">
      <c r="B4" s="329" t="s">
        <v>39</v>
      </c>
      <c r="C4" s="330" t="s">
        <v>40</v>
      </c>
      <c r="D4" s="330" t="s">
        <v>41</v>
      </c>
      <c r="E4" s="330" t="s">
        <v>42</v>
      </c>
      <c r="F4" s="335" t="s">
        <v>41</v>
      </c>
      <c r="G4" s="335" t="s">
        <v>42</v>
      </c>
      <c r="H4" s="330" t="s">
        <v>41</v>
      </c>
      <c r="I4" s="344" t="s">
        <v>42</v>
      </c>
    </row>
    <row r="5" ht="28" customHeight="1" spans="2:9">
      <c r="B5" s="336" t="s">
        <v>43</v>
      </c>
      <c r="C5" s="9">
        <v>13</v>
      </c>
      <c r="D5" s="9">
        <v>0</v>
      </c>
      <c r="E5" s="9">
        <v>1</v>
      </c>
      <c r="F5" s="337">
        <v>0</v>
      </c>
      <c r="G5" s="337">
        <v>1</v>
      </c>
      <c r="H5" s="9">
        <v>1</v>
      </c>
      <c r="I5" s="345">
        <v>2</v>
      </c>
    </row>
    <row r="6" ht="28" customHeight="1" spans="2:9">
      <c r="B6" s="336" t="s">
        <v>44</v>
      </c>
      <c r="C6" s="9">
        <v>20</v>
      </c>
      <c r="D6" s="9">
        <v>0</v>
      </c>
      <c r="E6" s="9">
        <v>1</v>
      </c>
      <c r="F6" s="337">
        <v>1</v>
      </c>
      <c r="G6" s="337">
        <v>2</v>
      </c>
      <c r="H6" s="9">
        <v>2</v>
      </c>
      <c r="I6" s="345">
        <v>3</v>
      </c>
    </row>
    <row r="7" ht="28" customHeight="1" spans="2:9">
      <c r="B7" s="336" t="s">
        <v>45</v>
      </c>
      <c r="C7" s="9">
        <v>32</v>
      </c>
      <c r="D7" s="9">
        <v>0</v>
      </c>
      <c r="E7" s="9">
        <v>1</v>
      </c>
      <c r="F7" s="337">
        <v>2</v>
      </c>
      <c r="G7" s="337">
        <v>3</v>
      </c>
      <c r="H7" s="9">
        <v>3</v>
      </c>
      <c r="I7" s="345">
        <v>4</v>
      </c>
    </row>
    <row r="8" ht="28" customHeight="1" spans="2:9">
      <c r="B8" s="336" t="s">
        <v>46</v>
      </c>
      <c r="C8" s="9">
        <v>50</v>
      </c>
      <c r="D8" s="9">
        <v>1</v>
      </c>
      <c r="E8" s="9">
        <v>2</v>
      </c>
      <c r="F8" s="337">
        <v>3</v>
      </c>
      <c r="G8" s="337">
        <v>4</v>
      </c>
      <c r="H8" s="9">
        <v>5</v>
      </c>
      <c r="I8" s="345">
        <v>6</v>
      </c>
    </row>
    <row r="9" ht="28" customHeight="1" spans="2:9">
      <c r="B9" s="336" t="s">
        <v>47</v>
      </c>
      <c r="C9" s="9">
        <v>80</v>
      </c>
      <c r="D9" s="9">
        <v>2</v>
      </c>
      <c r="E9" s="9">
        <v>3</v>
      </c>
      <c r="F9" s="337">
        <v>5</v>
      </c>
      <c r="G9" s="337">
        <v>6</v>
      </c>
      <c r="H9" s="9">
        <v>7</v>
      </c>
      <c r="I9" s="345">
        <v>8</v>
      </c>
    </row>
    <row r="10" ht="28" customHeight="1" spans="2:9">
      <c r="B10" s="336" t="s">
        <v>48</v>
      </c>
      <c r="C10" s="9">
        <v>125</v>
      </c>
      <c r="D10" s="9">
        <v>3</v>
      </c>
      <c r="E10" s="9">
        <v>4</v>
      </c>
      <c r="F10" s="337">
        <v>7</v>
      </c>
      <c r="G10" s="337">
        <v>8</v>
      </c>
      <c r="H10" s="9">
        <v>10</v>
      </c>
      <c r="I10" s="345">
        <v>11</v>
      </c>
    </row>
    <row r="11" ht="28" customHeight="1" spans="2:9">
      <c r="B11" s="336" t="s">
        <v>49</v>
      </c>
      <c r="C11" s="9">
        <v>200</v>
      </c>
      <c r="D11" s="9">
        <v>5</v>
      </c>
      <c r="E11" s="9">
        <v>6</v>
      </c>
      <c r="F11" s="337">
        <v>10</v>
      </c>
      <c r="G11" s="337">
        <v>11</v>
      </c>
      <c r="H11" s="9">
        <v>14</v>
      </c>
      <c r="I11" s="345">
        <v>15</v>
      </c>
    </row>
    <row r="12" ht="28" customHeight="1" spans="2:9">
      <c r="B12" s="338" t="s">
        <v>50</v>
      </c>
      <c r="C12" s="339">
        <v>315</v>
      </c>
      <c r="D12" s="339">
        <v>7</v>
      </c>
      <c r="E12" s="339">
        <v>8</v>
      </c>
      <c r="F12" s="340">
        <v>14</v>
      </c>
      <c r="G12" s="340">
        <v>15</v>
      </c>
      <c r="H12" s="339">
        <v>21</v>
      </c>
      <c r="I12" s="346">
        <v>22</v>
      </c>
    </row>
    <row r="14" spans="2:4">
      <c r="B14" s="341" t="s">
        <v>51</v>
      </c>
      <c r="C14" s="341"/>
      <c r="D14" s="34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4" sqref="B4:C4"/>
    </sheetView>
  </sheetViews>
  <sheetFormatPr defaultColWidth="10.3333333333333" defaultRowHeight="16.5" customHeight="1"/>
  <cols>
    <col min="1" max="1" width="11.1166666666667" style="152" customWidth="1"/>
    <col min="2" max="9" width="10.3333333333333" style="152"/>
    <col min="10" max="10" width="8.83333333333333" style="152" customWidth="1"/>
    <col min="11" max="11" width="12" style="152" customWidth="1"/>
    <col min="12" max="16384" width="10.3333333333333" style="152"/>
  </cols>
  <sheetData>
    <row r="1" ht="21" spans="1:11">
      <c r="A1" s="265" t="s">
        <v>52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ht="15" spans="1:11">
      <c r="A2" s="154" t="s">
        <v>53</v>
      </c>
      <c r="B2" s="155" t="s">
        <v>54</v>
      </c>
      <c r="C2" s="155"/>
      <c r="D2" s="156" t="s">
        <v>55</v>
      </c>
      <c r="E2" s="156"/>
      <c r="F2" s="155" t="s">
        <v>56</v>
      </c>
      <c r="G2" s="155"/>
      <c r="H2" s="157" t="s">
        <v>57</v>
      </c>
      <c r="I2" s="229" t="s">
        <v>58</v>
      </c>
      <c r="J2" s="229"/>
      <c r="K2" s="230"/>
    </row>
    <row r="3" ht="14.25" spans="1:11">
      <c r="A3" s="158" t="s">
        <v>59</v>
      </c>
      <c r="B3" s="159"/>
      <c r="C3" s="160"/>
      <c r="D3" s="161" t="s">
        <v>60</v>
      </c>
      <c r="E3" s="162"/>
      <c r="F3" s="162"/>
      <c r="G3" s="163"/>
      <c r="H3" s="161" t="s">
        <v>61</v>
      </c>
      <c r="I3" s="162"/>
      <c r="J3" s="162"/>
      <c r="K3" s="163"/>
    </row>
    <row r="4" ht="14.25" spans="1:11">
      <c r="A4" s="164" t="s">
        <v>62</v>
      </c>
      <c r="B4" s="165" t="s">
        <v>63</v>
      </c>
      <c r="C4" s="166"/>
      <c r="D4" s="164" t="s">
        <v>64</v>
      </c>
      <c r="E4" s="167"/>
      <c r="F4" s="168" t="s">
        <v>65</v>
      </c>
      <c r="G4" s="169"/>
      <c r="H4" s="164" t="s">
        <v>66</v>
      </c>
      <c r="I4" s="167"/>
      <c r="J4" s="165" t="s">
        <v>67</v>
      </c>
      <c r="K4" s="166" t="s">
        <v>68</v>
      </c>
    </row>
    <row r="5" ht="14.25" spans="1:11">
      <c r="A5" s="170" t="s">
        <v>69</v>
      </c>
      <c r="B5" s="165" t="s">
        <v>70</v>
      </c>
      <c r="C5" s="166"/>
      <c r="D5" s="164" t="s">
        <v>71</v>
      </c>
      <c r="E5" s="167"/>
      <c r="F5" s="168">
        <v>44701</v>
      </c>
      <c r="G5" s="169"/>
      <c r="H5" s="164" t="s">
        <v>72</v>
      </c>
      <c r="I5" s="167"/>
      <c r="J5" s="165" t="s">
        <v>67</v>
      </c>
      <c r="K5" s="166" t="s">
        <v>68</v>
      </c>
    </row>
    <row r="6" ht="14.25" spans="1:11">
      <c r="A6" s="164" t="s">
        <v>73</v>
      </c>
      <c r="B6" s="171">
        <v>2</v>
      </c>
      <c r="C6" s="172">
        <v>6</v>
      </c>
      <c r="D6" s="170" t="s">
        <v>74</v>
      </c>
      <c r="E6" s="173"/>
      <c r="F6" s="168">
        <v>44727</v>
      </c>
      <c r="G6" s="169"/>
      <c r="H6" s="164" t="s">
        <v>75</v>
      </c>
      <c r="I6" s="167"/>
      <c r="J6" s="165" t="s">
        <v>67</v>
      </c>
      <c r="K6" s="166" t="s">
        <v>68</v>
      </c>
    </row>
    <row r="7" ht="14.25" spans="1:11">
      <c r="A7" s="164" t="s">
        <v>76</v>
      </c>
      <c r="B7" s="85">
        <v>5525</v>
      </c>
      <c r="C7" s="86"/>
      <c r="D7" s="170" t="s">
        <v>77</v>
      </c>
      <c r="E7" s="175"/>
      <c r="F7" s="168">
        <v>44732</v>
      </c>
      <c r="G7" s="169"/>
      <c r="H7" s="164" t="s">
        <v>78</v>
      </c>
      <c r="I7" s="167"/>
      <c r="J7" s="165" t="s">
        <v>67</v>
      </c>
      <c r="K7" s="166" t="s">
        <v>68</v>
      </c>
    </row>
    <row r="8" ht="15" spans="1:11">
      <c r="A8" s="177" t="s">
        <v>79</v>
      </c>
      <c r="B8" s="178"/>
      <c r="C8" s="179"/>
      <c r="D8" s="180" t="s">
        <v>80</v>
      </c>
      <c r="E8" s="181"/>
      <c r="F8" s="182">
        <v>44737</v>
      </c>
      <c r="G8" s="183"/>
      <c r="H8" s="180" t="s">
        <v>81</v>
      </c>
      <c r="I8" s="181"/>
      <c r="J8" s="199" t="s">
        <v>67</v>
      </c>
      <c r="K8" s="239" t="s">
        <v>68</v>
      </c>
    </row>
    <row r="9" ht="15" spans="1:11">
      <c r="A9" s="266" t="s">
        <v>82</v>
      </c>
      <c r="B9" s="267"/>
      <c r="C9" s="267"/>
      <c r="D9" s="267"/>
      <c r="E9" s="267"/>
      <c r="F9" s="267"/>
      <c r="G9" s="267"/>
      <c r="H9" s="267"/>
      <c r="I9" s="267"/>
      <c r="J9" s="267"/>
      <c r="K9" s="309"/>
    </row>
    <row r="10" ht="15" spans="1:11">
      <c r="A10" s="268" t="s">
        <v>83</v>
      </c>
      <c r="B10" s="269"/>
      <c r="C10" s="269"/>
      <c r="D10" s="269"/>
      <c r="E10" s="269"/>
      <c r="F10" s="269"/>
      <c r="G10" s="269"/>
      <c r="H10" s="269"/>
      <c r="I10" s="269"/>
      <c r="J10" s="269"/>
      <c r="K10" s="310"/>
    </row>
    <row r="11" ht="14.25" spans="1:11">
      <c r="A11" s="270" t="s">
        <v>84</v>
      </c>
      <c r="B11" s="271" t="s">
        <v>85</v>
      </c>
      <c r="C11" s="272" t="s">
        <v>86</v>
      </c>
      <c r="D11" s="273"/>
      <c r="E11" s="274" t="s">
        <v>87</v>
      </c>
      <c r="F11" s="271" t="s">
        <v>85</v>
      </c>
      <c r="G11" s="272" t="s">
        <v>86</v>
      </c>
      <c r="H11" s="272" t="s">
        <v>88</v>
      </c>
      <c r="I11" s="274" t="s">
        <v>89</v>
      </c>
      <c r="J11" s="271" t="s">
        <v>85</v>
      </c>
      <c r="K11" s="311" t="s">
        <v>86</v>
      </c>
    </row>
    <row r="12" ht="14.25" spans="1:11">
      <c r="A12" s="170" t="s">
        <v>90</v>
      </c>
      <c r="B12" s="190" t="s">
        <v>85</v>
      </c>
      <c r="C12" s="165" t="s">
        <v>86</v>
      </c>
      <c r="D12" s="175"/>
      <c r="E12" s="173" t="s">
        <v>91</v>
      </c>
      <c r="F12" s="190" t="s">
        <v>85</v>
      </c>
      <c r="G12" s="165" t="s">
        <v>86</v>
      </c>
      <c r="H12" s="165" t="s">
        <v>88</v>
      </c>
      <c r="I12" s="173" t="s">
        <v>92</v>
      </c>
      <c r="J12" s="190" t="s">
        <v>85</v>
      </c>
      <c r="K12" s="166" t="s">
        <v>86</v>
      </c>
    </row>
    <row r="13" ht="14.25" spans="1:11">
      <c r="A13" s="170" t="s">
        <v>93</v>
      </c>
      <c r="B13" s="190" t="s">
        <v>85</v>
      </c>
      <c r="C13" s="165" t="s">
        <v>86</v>
      </c>
      <c r="D13" s="175"/>
      <c r="E13" s="173" t="s">
        <v>94</v>
      </c>
      <c r="F13" s="165" t="s">
        <v>95</v>
      </c>
      <c r="G13" s="165" t="s">
        <v>96</v>
      </c>
      <c r="H13" s="165" t="s">
        <v>88</v>
      </c>
      <c r="I13" s="173" t="s">
        <v>97</v>
      </c>
      <c r="J13" s="190" t="s">
        <v>85</v>
      </c>
      <c r="K13" s="166" t="s">
        <v>86</v>
      </c>
    </row>
    <row r="14" ht="15" spans="1:11">
      <c r="A14" s="180" t="s">
        <v>98</v>
      </c>
      <c r="B14" s="181"/>
      <c r="C14" s="181"/>
      <c r="D14" s="181"/>
      <c r="E14" s="181"/>
      <c r="F14" s="181"/>
      <c r="G14" s="181"/>
      <c r="H14" s="181"/>
      <c r="I14" s="181"/>
      <c r="J14" s="181"/>
      <c r="K14" s="232"/>
    </row>
    <row r="15" ht="15" spans="1:11">
      <c r="A15" s="268" t="s">
        <v>99</v>
      </c>
      <c r="B15" s="269"/>
      <c r="C15" s="269"/>
      <c r="D15" s="269"/>
      <c r="E15" s="269"/>
      <c r="F15" s="269"/>
      <c r="G15" s="269"/>
      <c r="H15" s="269"/>
      <c r="I15" s="269"/>
      <c r="J15" s="269"/>
      <c r="K15" s="310"/>
    </row>
    <row r="16" ht="14.25" spans="1:11">
      <c r="A16" s="275" t="s">
        <v>100</v>
      </c>
      <c r="B16" s="272" t="s">
        <v>95</v>
      </c>
      <c r="C16" s="272" t="s">
        <v>96</v>
      </c>
      <c r="D16" s="276"/>
      <c r="E16" s="277" t="s">
        <v>101</v>
      </c>
      <c r="F16" s="272" t="s">
        <v>95</v>
      </c>
      <c r="G16" s="272" t="s">
        <v>96</v>
      </c>
      <c r="H16" s="278"/>
      <c r="I16" s="277" t="s">
        <v>102</v>
      </c>
      <c r="J16" s="272" t="s">
        <v>95</v>
      </c>
      <c r="K16" s="311" t="s">
        <v>96</v>
      </c>
    </row>
    <row r="17" customHeight="1" spans="1:22">
      <c r="A17" s="174" t="s">
        <v>103</v>
      </c>
      <c r="B17" s="165" t="s">
        <v>95</v>
      </c>
      <c r="C17" s="165" t="s">
        <v>96</v>
      </c>
      <c r="D17" s="279"/>
      <c r="E17" s="205" t="s">
        <v>104</v>
      </c>
      <c r="F17" s="165" t="s">
        <v>95</v>
      </c>
      <c r="G17" s="165" t="s">
        <v>96</v>
      </c>
      <c r="H17" s="280"/>
      <c r="I17" s="205" t="s">
        <v>105</v>
      </c>
      <c r="J17" s="165" t="s">
        <v>95</v>
      </c>
      <c r="K17" s="166" t="s">
        <v>96</v>
      </c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</row>
    <row r="18" ht="18" customHeight="1" spans="1:11">
      <c r="A18" s="281" t="s">
        <v>106</v>
      </c>
      <c r="B18" s="282"/>
      <c r="C18" s="282"/>
      <c r="D18" s="282"/>
      <c r="E18" s="282"/>
      <c r="F18" s="282"/>
      <c r="G18" s="282"/>
      <c r="H18" s="282"/>
      <c r="I18" s="282"/>
      <c r="J18" s="282"/>
      <c r="K18" s="313"/>
    </row>
    <row r="19" s="264" customFormat="1" ht="18" customHeight="1" spans="1:11">
      <c r="A19" s="268" t="s">
        <v>107</v>
      </c>
      <c r="B19" s="269"/>
      <c r="C19" s="269"/>
      <c r="D19" s="269"/>
      <c r="E19" s="269"/>
      <c r="F19" s="269"/>
      <c r="G19" s="269"/>
      <c r="H19" s="269"/>
      <c r="I19" s="269"/>
      <c r="J19" s="269"/>
      <c r="K19" s="310"/>
    </row>
    <row r="20" customHeight="1" spans="1:11">
      <c r="A20" s="283" t="s">
        <v>108</v>
      </c>
      <c r="B20" s="284"/>
      <c r="C20" s="284"/>
      <c r="D20" s="284"/>
      <c r="E20" s="284"/>
      <c r="F20" s="284"/>
      <c r="G20" s="284"/>
      <c r="H20" s="284"/>
      <c r="I20" s="284"/>
      <c r="J20" s="284"/>
      <c r="K20" s="314"/>
    </row>
    <row r="21" ht="21.75" customHeight="1" spans="1:11">
      <c r="A21" s="285" t="s">
        <v>109</v>
      </c>
      <c r="B21" s="205" t="s">
        <v>110</v>
      </c>
      <c r="C21" s="205" t="s">
        <v>111</v>
      </c>
      <c r="D21" s="205" t="s">
        <v>112</v>
      </c>
      <c r="E21" s="205" t="s">
        <v>113</v>
      </c>
      <c r="F21" s="205" t="s">
        <v>114</v>
      </c>
      <c r="G21" s="205" t="s">
        <v>115</v>
      </c>
      <c r="H21" s="205" t="s">
        <v>116</v>
      </c>
      <c r="I21" s="205" t="s">
        <v>117</v>
      </c>
      <c r="J21" s="205" t="s">
        <v>118</v>
      </c>
      <c r="K21" s="242" t="s">
        <v>119</v>
      </c>
    </row>
    <row r="22" customHeight="1" spans="1:11">
      <c r="A22" s="176" t="s">
        <v>120</v>
      </c>
      <c r="B22" s="286"/>
      <c r="C22" s="287"/>
      <c r="D22" s="287">
        <v>31</v>
      </c>
      <c r="E22" s="287">
        <v>206</v>
      </c>
      <c r="F22" s="287">
        <v>430</v>
      </c>
      <c r="G22" s="287">
        <v>452</v>
      </c>
      <c r="H22" s="287">
        <v>291</v>
      </c>
      <c r="I22" s="287">
        <v>174</v>
      </c>
      <c r="J22" s="286"/>
      <c r="K22" s="315"/>
    </row>
    <row r="23" customHeight="1" spans="1:11">
      <c r="A23" s="176"/>
      <c r="B23" s="286"/>
      <c r="C23" s="286"/>
      <c r="D23" s="286"/>
      <c r="E23" s="286"/>
      <c r="F23" s="286"/>
      <c r="G23" s="286"/>
      <c r="H23" s="286"/>
      <c r="I23" s="286"/>
      <c r="J23" s="286"/>
      <c r="K23" s="316"/>
    </row>
    <row r="24" customHeight="1" spans="1:11">
      <c r="A24" s="176"/>
      <c r="B24" s="286"/>
      <c r="C24" s="286"/>
      <c r="D24" s="286"/>
      <c r="E24" s="286"/>
      <c r="F24" s="286"/>
      <c r="G24" s="286"/>
      <c r="H24" s="286"/>
      <c r="I24" s="286"/>
      <c r="J24" s="286"/>
      <c r="K24" s="316"/>
    </row>
    <row r="25" customHeight="1" spans="1:11">
      <c r="A25" s="176"/>
      <c r="B25" s="286"/>
      <c r="C25" s="286"/>
      <c r="D25" s="286"/>
      <c r="E25" s="286"/>
      <c r="F25" s="286"/>
      <c r="G25" s="286"/>
      <c r="H25" s="286"/>
      <c r="I25" s="286"/>
      <c r="J25" s="286"/>
      <c r="K25" s="317"/>
    </row>
    <row r="26" customHeight="1" spans="1:11">
      <c r="A26" s="176"/>
      <c r="B26" s="286"/>
      <c r="C26" s="286"/>
      <c r="D26" s="286"/>
      <c r="E26" s="286"/>
      <c r="F26" s="286"/>
      <c r="G26" s="286"/>
      <c r="H26" s="286"/>
      <c r="I26" s="286"/>
      <c r="J26" s="286"/>
      <c r="K26" s="317"/>
    </row>
    <row r="27" customHeight="1" spans="1:11">
      <c r="A27" s="176"/>
      <c r="B27" s="286"/>
      <c r="C27" s="286"/>
      <c r="D27" s="286"/>
      <c r="E27" s="286"/>
      <c r="F27" s="286"/>
      <c r="G27" s="286"/>
      <c r="H27" s="286"/>
      <c r="I27" s="286"/>
      <c r="J27" s="286"/>
      <c r="K27" s="317"/>
    </row>
    <row r="28" customHeight="1" spans="1:11">
      <c r="A28" s="176"/>
      <c r="B28" s="286"/>
      <c r="C28" s="286"/>
      <c r="D28" s="286"/>
      <c r="E28" s="286"/>
      <c r="F28" s="286"/>
      <c r="G28" s="286"/>
      <c r="H28" s="286"/>
      <c r="I28" s="286"/>
      <c r="J28" s="286"/>
      <c r="K28" s="317"/>
    </row>
    <row r="29" ht="18" customHeight="1" spans="1:11">
      <c r="A29" s="288" t="s">
        <v>121</v>
      </c>
      <c r="B29" s="289"/>
      <c r="C29" s="289"/>
      <c r="D29" s="289"/>
      <c r="E29" s="289"/>
      <c r="F29" s="289"/>
      <c r="G29" s="289"/>
      <c r="H29" s="289"/>
      <c r="I29" s="289"/>
      <c r="J29" s="289"/>
      <c r="K29" s="318"/>
    </row>
    <row r="30" ht="18.75" customHeight="1" spans="1:11">
      <c r="A30" s="290" t="s">
        <v>122</v>
      </c>
      <c r="B30" s="291"/>
      <c r="C30" s="291"/>
      <c r="D30" s="291"/>
      <c r="E30" s="291"/>
      <c r="F30" s="291"/>
      <c r="G30" s="291"/>
      <c r="H30" s="291"/>
      <c r="I30" s="291"/>
      <c r="J30" s="291"/>
      <c r="K30" s="319"/>
    </row>
    <row r="31" ht="18.75" customHeight="1" spans="1:11">
      <c r="A31" s="292"/>
      <c r="B31" s="293"/>
      <c r="C31" s="293"/>
      <c r="D31" s="293"/>
      <c r="E31" s="293"/>
      <c r="F31" s="293"/>
      <c r="G31" s="293"/>
      <c r="H31" s="293"/>
      <c r="I31" s="293"/>
      <c r="J31" s="293"/>
      <c r="K31" s="320"/>
    </row>
    <row r="32" ht="18" customHeight="1" spans="1:11">
      <c r="A32" s="288" t="s">
        <v>123</v>
      </c>
      <c r="B32" s="289"/>
      <c r="C32" s="289"/>
      <c r="D32" s="289"/>
      <c r="E32" s="289"/>
      <c r="F32" s="289"/>
      <c r="G32" s="289"/>
      <c r="H32" s="289"/>
      <c r="I32" s="289"/>
      <c r="J32" s="289"/>
      <c r="K32" s="318"/>
    </row>
    <row r="33" ht="14.25" spans="1:11">
      <c r="A33" s="294" t="s">
        <v>124</v>
      </c>
      <c r="B33" s="295"/>
      <c r="C33" s="295"/>
      <c r="D33" s="295"/>
      <c r="E33" s="295"/>
      <c r="F33" s="295"/>
      <c r="G33" s="295"/>
      <c r="H33" s="295"/>
      <c r="I33" s="295"/>
      <c r="J33" s="295"/>
      <c r="K33" s="321"/>
    </row>
    <row r="34" ht="15" spans="1:11">
      <c r="A34" s="91" t="s">
        <v>125</v>
      </c>
      <c r="B34" s="93"/>
      <c r="C34" s="165" t="s">
        <v>67</v>
      </c>
      <c r="D34" s="165" t="s">
        <v>68</v>
      </c>
      <c r="E34" s="296" t="s">
        <v>126</v>
      </c>
      <c r="F34" s="297"/>
      <c r="G34" s="297"/>
      <c r="H34" s="297"/>
      <c r="I34" s="297"/>
      <c r="J34" s="297"/>
      <c r="K34" s="322"/>
    </row>
    <row r="35" ht="15" spans="1:11">
      <c r="A35" s="298" t="s">
        <v>127</v>
      </c>
      <c r="B35" s="298"/>
      <c r="C35" s="298"/>
      <c r="D35" s="298"/>
      <c r="E35" s="298"/>
      <c r="F35" s="298"/>
      <c r="G35" s="298"/>
      <c r="H35" s="298"/>
      <c r="I35" s="298"/>
      <c r="J35" s="298"/>
      <c r="K35" s="298"/>
    </row>
    <row r="36" ht="14.25" spans="1:11">
      <c r="A36" s="210" t="s">
        <v>128</v>
      </c>
      <c r="B36" s="211"/>
      <c r="C36" s="211"/>
      <c r="D36" s="211"/>
      <c r="E36" s="211"/>
      <c r="F36" s="211"/>
      <c r="G36" s="211"/>
      <c r="H36" s="211"/>
      <c r="I36" s="211"/>
      <c r="J36" s="211"/>
      <c r="K36" s="244"/>
    </row>
    <row r="37" ht="14.25" spans="1:11">
      <c r="A37" s="212" t="s">
        <v>129</v>
      </c>
      <c r="B37" s="213"/>
      <c r="C37" s="213"/>
      <c r="D37" s="213"/>
      <c r="E37" s="213"/>
      <c r="F37" s="213"/>
      <c r="G37" s="213"/>
      <c r="H37" s="213"/>
      <c r="I37" s="213"/>
      <c r="J37" s="213"/>
      <c r="K37" s="245"/>
    </row>
    <row r="38" ht="14.25" spans="1:11">
      <c r="A38" s="212" t="s">
        <v>130</v>
      </c>
      <c r="B38" s="213"/>
      <c r="C38" s="213"/>
      <c r="D38" s="213"/>
      <c r="E38" s="213"/>
      <c r="F38" s="213"/>
      <c r="G38" s="213"/>
      <c r="H38" s="213"/>
      <c r="I38" s="213"/>
      <c r="J38" s="213"/>
      <c r="K38" s="245"/>
    </row>
    <row r="39" ht="14.25" spans="1:11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45"/>
    </row>
    <row r="40" ht="14.25" spans="1:11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245"/>
    </row>
    <row r="41" ht="14.25" spans="1:11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45"/>
    </row>
    <row r="42" ht="14.25" spans="1:11">
      <c r="A42" s="212"/>
      <c r="B42" s="213"/>
      <c r="C42" s="213"/>
      <c r="D42" s="213"/>
      <c r="E42" s="213"/>
      <c r="F42" s="213"/>
      <c r="G42" s="213"/>
      <c r="H42" s="213"/>
      <c r="I42" s="213"/>
      <c r="J42" s="213"/>
      <c r="K42" s="245"/>
    </row>
    <row r="43" ht="15" spans="1:11">
      <c r="A43" s="207" t="s">
        <v>131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43"/>
    </row>
    <row r="44" ht="15" spans="1:11">
      <c r="A44" s="268" t="s">
        <v>132</v>
      </c>
      <c r="B44" s="269"/>
      <c r="C44" s="269"/>
      <c r="D44" s="269"/>
      <c r="E44" s="269"/>
      <c r="F44" s="269"/>
      <c r="G44" s="269"/>
      <c r="H44" s="269"/>
      <c r="I44" s="269"/>
      <c r="J44" s="269"/>
      <c r="K44" s="310"/>
    </row>
    <row r="45" ht="14.25" spans="1:11">
      <c r="A45" s="275" t="s">
        <v>133</v>
      </c>
      <c r="B45" s="272" t="s">
        <v>95</v>
      </c>
      <c r="C45" s="272" t="s">
        <v>96</v>
      </c>
      <c r="D45" s="272" t="s">
        <v>88</v>
      </c>
      <c r="E45" s="277" t="s">
        <v>134</v>
      </c>
      <c r="F45" s="272" t="s">
        <v>95</v>
      </c>
      <c r="G45" s="272" t="s">
        <v>96</v>
      </c>
      <c r="H45" s="272" t="s">
        <v>88</v>
      </c>
      <c r="I45" s="277" t="s">
        <v>135</v>
      </c>
      <c r="J45" s="272" t="s">
        <v>95</v>
      </c>
      <c r="K45" s="311" t="s">
        <v>96</v>
      </c>
    </row>
    <row r="46" ht="14.25" spans="1:11">
      <c r="A46" s="174" t="s">
        <v>87</v>
      </c>
      <c r="B46" s="165" t="s">
        <v>95</v>
      </c>
      <c r="C46" s="165" t="s">
        <v>96</v>
      </c>
      <c r="D46" s="165" t="s">
        <v>88</v>
      </c>
      <c r="E46" s="205" t="s">
        <v>94</v>
      </c>
      <c r="F46" s="165" t="s">
        <v>95</v>
      </c>
      <c r="G46" s="165" t="s">
        <v>96</v>
      </c>
      <c r="H46" s="165" t="s">
        <v>88</v>
      </c>
      <c r="I46" s="205" t="s">
        <v>105</v>
      </c>
      <c r="J46" s="165" t="s">
        <v>95</v>
      </c>
      <c r="K46" s="166" t="s">
        <v>96</v>
      </c>
    </row>
    <row r="47" ht="15" spans="1:11">
      <c r="A47" s="180" t="s">
        <v>98</v>
      </c>
      <c r="B47" s="181"/>
      <c r="C47" s="181"/>
      <c r="D47" s="181"/>
      <c r="E47" s="181"/>
      <c r="F47" s="181"/>
      <c r="G47" s="181"/>
      <c r="H47" s="181"/>
      <c r="I47" s="181"/>
      <c r="J47" s="181"/>
      <c r="K47" s="232"/>
    </row>
    <row r="48" ht="15" spans="1:11">
      <c r="A48" s="298" t="s">
        <v>136</v>
      </c>
      <c r="B48" s="298"/>
      <c r="C48" s="298"/>
      <c r="D48" s="298"/>
      <c r="E48" s="298"/>
      <c r="F48" s="298"/>
      <c r="G48" s="298"/>
      <c r="H48" s="298"/>
      <c r="I48" s="298"/>
      <c r="J48" s="298"/>
      <c r="K48" s="298"/>
    </row>
    <row r="49" ht="15" spans="1:11">
      <c r="A49" s="210"/>
      <c r="B49" s="211"/>
      <c r="C49" s="211"/>
      <c r="D49" s="211"/>
      <c r="E49" s="211"/>
      <c r="F49" s="211"/>
      <c r="G49" s="211"/>
      <c r="H49" s="211"/>
      <c r="I49" s="211"/>
      <c r="J49" s="211"/>
      <c r="K49" s="244"/>
    </row>
    <row r="50" ht="15" spans="1:11">
      <c r="A50" s="299" t="s">
        <v>137</v>
      </c>
      <c r="B50" s="300" t="s">
        <v>138</v>
      </c>
      <c r="C50" s="300"/>
      <c r="D50" s="301" t="s">
        <v>139</v>
      </c>
      <c r="E50" s="302"/>
      <c r="F50" s="303" t="s">
        <v>140</v>
      </c>
      <c r="G50" s="304"/>
      <c r="H50" s="305" t="s">
        <v>141</v>
      </c>
      <c r="I50" s="323"/>
      <c r="J50" s="324"/>
      <c r="K50" s="325"/>
    </row>
    <row r="51" ht="15" spans="1:11">
      <c r="A51" s="298" t="s">
        <v>142</v>
      </c>
      <c r="B51" s="298"/>
      <c r="C51" s="298"/>
      <c r="D51" s="298"/>
      <c r="E51" s="298"/>
      <c r="F51" s="298"/>
      <c r="G51" s="298"/>
      <c r="H51" s="298"/>
      <c r="I51" s="298"/>
      <c r="J51" s="298"/>
      <c r="K51" s="298"/>
    </row>
    <row r="52" ht="15" spans="1:11">
      <c r="A52" s="306"/>
      <c r="B52" s="307"/>
      <c r="C52" s="307"/>
      <c r="D52" s="307"/>
      <c r="E52" s="307"/>
      <c r="F52" s="307"/>
      <c r="G52" s="307"/>
      <c r="H52" s="307"/>
      <c r="I52" s="307"/>
      <c r="J52" s="307"/>
      <c r="K52" s="326"/>
    </row>
    <row r="53" ht="15" spans="1:11">
      <c r="A53" s="299" t="s">
        <v>137</v>
      </c>
      <c r="B53" s="300" t="s">
        <v>138</v>
      </c>
      <c r="C53" s="300"/>
      <c r="D53" s="301" t="s">
        <v>139</v>
      </c>
      <c r="E53" s="308" t="s">
        <v>143</v>
      </c>
      <c r="F53" s="303" t="s">
        <v>144</v>
      </c>
      <c r="G53" s="304"/>
      <c r="H53" s="305" t="s">
        <v>141</v>
      </c>
      <c r="I53" s="323"/>
      <c r="J53" s="324" t="s">
        <v>145</v>
      </c>
      <c r="K53" s="32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16" workbookViewId="0">
      <selection activeCell="A24" sqref="$A24:$XFD26"/>
    </sheetView>
  </sheetViews>
  <sheetFormatPr defaultColWidth="9" defaultRowHeight="26" customHeight="1"/>
  <cols>
    <col min="1" max="1" width="17.1666666666667" style="47" customWidth="1"/>
    <col min="2" max="7" width="9.33333333333333" style="47" customWidth="1"/>
    <col min="8" max="8" width="1.33333333333333" style="47" customWidth="1"/>
    <col min="9" max="9" width="16.5" style="47" customWidth="1"/>
    <col min="10" max="10" width="17" style="47" customWidth="1"/>
    <col min="11" max="11" width="18.5" style="47" customWidth="1"/>
    <col min="12" max="12" width="16.6666666666667" style="47" customWidth="1"/>
    <col min="13" max="13" width="14.1666666666667" style="47" customWidth="1"/>
    <col min="14" max="14" width="16.3333333333333" style="47" customWidth="1"/>
    <col min="15" max="16384" width="9" style="47"/>
  </cols>
  <sheetData>
    <row r="1" ht="30" customHeight="1" spans="1:14">
      <c r="A1" s="48" t="s">
        <v>146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ht="29" customHeight="1" spans="1:14">
      <c r="A2" s="50" t="s">
        <v>62</v>
      </c>
      <c r="B2" s="51" t="s">
        <v>63</v>
      </c>
      <c r="C2" s="51"/>
      <c r="D2" s="52" t="s">
        <v>69</v>
      </c>
      <c r="E2" s="51" t="s">
        <v>70</v>
      </c>
      <c r="F2" s="51"/>
      <c r="G2" s="51"/>
      <c r="H2" s="53"/>
      <c r="I2" s="65" t="s">
        <v>57</v>
      </c>
      <c r="J2" s="51"/>
      <c r="K2" s="51"/>
      <c r="L2" s="51"/>
      <c r="M2" s="51"/>
      <c r="N2" s="66"/>
    </row>
    <row r="3" ht="29" customHeight="1" spans="1:14">
      <c r="A3" s="54" t="s">
        <v>147</v>
      </c>
      <c r="B3" s="55" t="s">
        <v>148</v>
      </c>
      <c r="C3" s="55"/>
      <c r="D3" s="55"/>
      <c r="E3" s="55"/>
      <c r="F3" s="55"/>
      <c r="G3" s="55"/>
      <c r="H3" s="56"/>
      <c r="I3" s="67" t="s">
        <v>149</v>
      </c>
      <c r="J3" s="67"/>
      <c r="K3" s="67"/>
      <c r="L3" s="67"/>
      <c r="M3" s="67"/>
      <c r="N3" s="68"/>
    </row>
    <row r="4" ht="29" customHeight="1" spans="1:14">
      <c r="A4" s="54"/>
      <c r="B4" s="57" t="s">
        <v>112</v>
      </c>
      <c r="C4" s="57" t="s">
        <v>113</v>
      </c>
      <c r="D4" s="58" t="s">
        <v>114</v>
      </c>
      <c r="E4" s="57" t="s">
        <v>115</v>
      </c>
      <c r="F4" s="57" t="s">
        <v>116</v>
      </c>
      <c r="G4" s="57" t="s">
        <v>117</v>
      </c>
      <c r="H4" s="56"/>
      <c r="I4" s="257" t="s">
        <v>150</v>
      </c>
      <c r="J4" s="257" t="s">
        <v>151</v>
      </c>
      <c r="K4" s="257"/>
      <c r="L4" s="257"/>
      <c r="M4" s="257"/>
      <c r="N4" s="258"/>
    </row>
    <row r="5" ht="29" customHeight="1" spans="1:14">
      <c r="A5" s="54"/>
      <c r="B5" s="57" t="s">
        <v>152</v>
      </c>
      <c r="C5" s="57" t="s">
        <v>153</v>
      </c>
      <c r="D5" s="57" t="s">
        <v>154</v>
      </c>
      <c r="E5" s="57" t="s">
        <v>155</v>
      </c>
      <c r="F5" s="57" t="s">
        <v>156</v>
      </c>
      <c r="G5" s="57" t="s">
        <v>157</v>
      </c>
      <c r="H5" s="56"/>
      <c r="I5" s="57" t="s">
        <v>156</v>
      </c>
      <c r="J5" s="57" t="s">
        <v>156</v>
      </c>
      <c r="K5" s="259"/>
      <c r="L5" s="259"/>
      <c r="M5" s="259"/>
      <c r="N5" s="260"/>
    </row>
    <row r="6" ht="29" customHeight="1" spans="1:14">
      <c r="A6" s="59" t="s">
        <v>158</v>
      </c>
      <c r="B6" s="57">
        <f>C6-2.1</f>
        <v>98.8</v>
      </c>
      <c r="C6" s="57">
        <f>D6-2.1</f>
        <v>100.9</v>
      </c>
      <c r="D6" s="57">
        <v>103</v>
      </c>
      <c r="E6" s="60">
        <f t="shared" ref="E6:G6" si="0">D6+2.1</f>
        <v>105.1</v>
      </c>
      <c r="F6" s="60">
        <f t="shared" si="0"/>
        <v>107.2</v>
      </c>
      <c r="G6" s="60">
        <f t="shared" si="0"/>
        <v>109.3</v>
      </c>
      <c r="H6" s="56"/>
      <c r="I6" s="69" t="s">
        <v>159</v>
      </c>
      <c r="J6" s="69" t="s">
        <v>159</v>
      </c>
      <c r="K6" s="70"/>
      <c r="L6" s="70"/>
      <c r="M6" s="70"/>
      <c r="N6" s="261"/>
    </row>
    <row r="7" ht="29" customHeight="1" spans="1:14">
      <c r="A7" s="59" t="s">
        <v>160</v>
      </c>
      <c r="B7" s="60">
        <f>C7-1.5</f>
        <v>71.5</v>
      </c>
      <c r="C7" s="60">
        <f>D7-1.5</f>
        <v>73</v>
      </c>
      <c r="D7" s="60">
        <v>74.5</v>
      </c>
      <c r="E7" s="59">
        <f t="shared" ref="E7:G7" si="1">D7+1.5</f>
        <v>76</v>
      </c>
      <c r="F7" s="59">
        <f t="shared" si="1"/>
        <v>77.5</v>
      </c>
      <c r="G7" s="59">
        <f t="shared" si="1"/>
        <v>79</v>
      </c>
      <c r="H7" s="56"/>
      <c r="I7" s="69" t="s">
        <v>161</v>
      </c>
      <c r="J7" s="69" t="s">
        <v>161</v>
      </c>
      <c r="K7" s="71"/>
      <c r="L7" s="71"/>
      <c r="M7" s="71"/>
      <c r="N7" s="262"/>
    </row>
    <row r="8" ht="29" customHeight="1" spans="1:14">
      <c r="A8" s="61" t="s">
        <v>162</v>
      </c>
      <c r="B8" s="59">
        <f>C8-4</f>
        <v>78</v>
      </c>
      <c r="C8" s="59">
        <f>D8-4</f>
        <v>82</v>
      </c>
      <c r="D8" s="60">
        <v>86</v>
      </c>
      <c r="E8" s="59">
        <f t="shared" ref="E8:E10" si="2">D8+4</f>
        <v>90</v>
      </c>
      <c r="F8" s="59">
        <f>E8+5</f>
        <v>95</v>
      </c>
      <c r="G8" s="60">
        <f>F8+6</f>
        <v>101</v>
      </c>
      <c r="H8" s="56"/>
      <c r="I8" s="69" t="s">
        <v>161</v>
      </c>
      <c r="J8" s="69" t="s">
        <v>161</v>
      </c>
      <c r="K8" s="71"/>
      <c r="L8" s="71"/>
      <c r="M8" s="71"/>
      <c r="N8" s="262"/>
    </row>
    <row r="9" ht="29" customHeight="1" spans="1:14">
      <c r="A9" s="61" t="s">
        <v>163</v>
      </c>
      <c r="B9" s="59">
        <f>C9-4</f>
        <v>86</v>
      </c>
      <c r="C9" s="59">
        <f>D9-4</f>
        <v>90</v>
      </c>
      <c r="D9" s="60">
        <v>94</v>
      </c>
      <c r="E9" s="59">
        <f t="shared" si="2"/>
        <v>98</v>
      </c>
      <c r="F9" s="59">
        <f>E9+5</f>
        <v>103</v>
      </c>
      <c r="G9" s="60">
        <f>F9+6</f>
        <v>109</v>
      </c>
      <c r="H9" s="56"/>
      <c r="I9" s="69" t="s">
        <v>161</v>
      </c>
      <c r="J9" s="69" t="s">
        <v>164</v>
      </c>
      <c r="K9" s="71"/>
      <c r="L9" s="71"/>
      <c r="M9" s="71"/>
      <c r="N9" s="262"/>
    </row>
    <row r="10" ht="29" customHeight="1" spans="1:14">
      <c r="A10" s="59" t="s">
        <v>165</v>
      </c>
      <c r="B10" s="60">
        <f>C10-3.6</f>
        <v>99.8</v>
      </c>
      <c r="C10" s="60">
        <f>D10-3.6</f>
        <v>103.4</v>
      </c>
      <c r="D10" s="60">
        <v>107</v>
      </c>
      <c r="E10" s="59">
        <f t="shared" si="2"/>
        <v>111</v>
      </c>
      <c r="F10" s="59">
        <f>E10+4</f>
        <v>115</v>
      </c>
      <c r="G10" s="60">
        <f>F10+4</f>
        <v>119</v>
      </c>
      <c r="H10" s="56"/>
      <c r="I10" s="69" t="s">
        <v>166</v>
      </c>
      <c r="J10" s="69" t="s">
        <v>166</v>
      </c>
      <c r="K10" s="71"/>
      <c r="L10" s="71"/>
      <c r="M10" s="71"/>
      <c r="N10" s="262"/>
    </row>
    <row r="11" ht="29" customHeight="1" spans="1:14">
      <c r="A11" s="59" t="s">
        <v>167</v>
      </c>
      <c r="B11" s="59">
        <f>C11-1.15</f>
        <v>29.7</v>
      </c>
      <c r="C11" s="59">
        <f>D11-1.15</f>
        <v>30.85</v>
      </c>
      <c r="D11" s="60">
        <v>32</v>
      </c>
      <c r="E11" s="59">
        <f t="shared" ref="E11:G11" si="3">D11+1.3</f>
        <v>33.3</v>
      </c>
      <c r="F11" s="59">
        <f t="shared" si="3"/>
        <v>34.6</v>
      </c>
      <c r="G11" s="60">
        <f t="shared" si="3"/>
        <v>35.9</v>
      </c>
      <c r="H11" s="56"/>
      <c r="I11" s="69" t="s">
        <v>161</v>
      </c>
      <c r="J11" s="69" t="s">
        <v>161</v>
      </c>
      <c r="K11" s="71"/>
      <c r="L11" s="71"/>
      <c r="M11" s="71"/>
      <c r="N11" s="262"/>
    </row>
    <row r="12" ht="29" customHeight="1" spans="1:14">
      <c r="A12" s="59" t="s">
        <v>168</v>
      </c>
      <c r="B12" s="59">
        <f>C12-0.7</f>
        <v>21.6</v>
      </c>
      <c r="C12" s="59">
        <f>D12-0.7</f>
        <v>22.3</v>
      </c>
      <c r="D12" s="60">
        <v>23</v>
      </c>
      <c r="E12" s="59">
        <f>D12+0.7</f>
        <v>23.7</v>
      </c>
      <c r="F12" s="59">
        <f>E12+0.7</f>
        <v>24.4</v>
      </c>
      <c r="G12" s="60">
        <f>F12+0.9</f>
        <v>25.3</v>
      </c>
      <c r="H12" s="56"/>
      <c r="I12" s="69" t="s">
        <v>164</v>
      </c>
      <c r="J12" s="69" t="s">
        <v>164</v>
      </c>
      <c r="K12" s="71"/>
      <c r="L12" s="71"/>
      <c r="M12" s="71"/>
      <c r="N12" s="262"/>
    </row>
    <row r="13" ht="29" customHeight="1" spans="1:14">
      <c r="A13" s="59" t="s">
        <v>169</v>
      </c>
      <c r="B13" s="59">
        <f>C13-0.5</f>
        <v>19.5</v>
      </c>
      <c r="C13" s="59">
        <f t="shared" ref="C13:C21" si="4">D13-0.5</f>
        <v>20</v>
      </c>
      <c r="D13" s="60">
        <v>20.5</v>
      </c>
      <c r="E13" s="59">
        <f>D13+0.5</f>
        <v>21</v>
      </c>
      <c r="F13" s="59">
        <f>E13+0.5</f>
        <v>21.5</v>
      </c>
      <c r="G13" s="60">
        <f>F13+0.7</f>
        <v>22.2</v>
      </c>
      <c r="H13" s="56"/>
      <c r="I13" s="69" t="s">
        <v>161</v>
      </c>
      <c r="J13" s="69" t="s">
        <v>161</v>
      </c>
      <c r="K13" s="71"/>
      <c r="L13" s="71"/>
      <c r="M13" s="71"/>
      <c r="N13" s="262"/>
    </row>
    <row r="14" ht="29" customHeight="1" spans="1:14">
      <c r="A14" s="59" t="s">
        <v>170</v>
      </c>
      <c r="B14" s="60">
        <f>C14-0.7</f>
        <v>27.7</v>
      </c>
      <c r="C14" s="60">
        <f>D14-0.6</f>
        <v>28.4</v>
      </c>
      <c r="D14" s="60">
        <v>29</v>
      </c>
      <c r="E14" s="59">
        <f>D14+0.6</f>
        <v>29.6</v>
      </c>
      <c r="F14" s="59">
        <f>E14+0.7</f>
        <v>30.3</v>
      </c>
      <c r="G14" s="60">
        <f>F14+0.6</f>
        <v>30.9</v>
      </c>
      <c r="H14" s="56"/>
      <c r="I14" s="69" t="s">
        <v>161</v>
      </c>
      <c r="J14" s="69" t="s">
        <v>161</v>
      </c>
      <c r="K14" s="71"/>
      <c r="L14" s="71"/>
      <c r="M14" s="71"/>
      <c r="N14" s="262"/>
    </row>
    <row r="15" ht="29" customHeight="1" spans="1:14">
      <c r="A15" s="62" t="s">
        <v>171</v>
      </c>
      <c r="B15" s="63">
        <f>C15-0.9</f>
        <v>40.7</v>
      </c>
      <c r="C15" s="63">
        <f>D15-0.9</f>
        <v>41.6</v>
      </c>
      <c r="D15" s="63">
        <v>42.5</v>
      </c>
      <c r="E15" s="62">
        <f t="shared" ref="E15:G15" si="5">D15+1.1</f>
        <v>43.6</v>
      </c>
      <c r="F15" s="62">
        <f t="shared" si="5"/>
        <v>44.7</v>
      </c>
      <c r="G15" s="63">
        <f t="shared" si="5"/>
        <v>45.8</v>
      </c>
      <c r="H15" s="56"/>
      <c r="I15" s="69" t="s">
        <v>161</v>
      </c>
      <c r="J15" s="69" t="s">
        <v>161</v>
      </c>
      <c r="K15" s="71"/>
      <c r="L15" s="71"/>
      <c r="M15" s="71"/>
      <c r="N15" s="262"/>
    </row>
    <row r="16" ht="29" customHeight="1" spans="1:14">
      <c r="A16" s="59" t="s">
        <v>172</v>
      </c>
      <c r="B16" s="60">
        <f t="shared" ref="B16:B21" si="6">C16-0</f>
        <v>14.5</v>
      </c>
      <c r="C16" s="60">
        <f t="shared" si="4"/>
        <v>14.5</v>
      </c>
      <c r="D16" s="59">
        <v>15</v>
      </c>
      <c r="E16" s="59">
        <f t="shared" ref="E16:E23" si="7">D16</f>
        <v>15</v>
      </c>
      <c r="F16" s="59">
        <f t="shared" ref="F16:F19" si="8">E16+1.5</f>
        <v>16.5</v>
      </c>
      <c r="G16" s="253">
        <f t="shared" ref="G16:G21" si="9">F16+0</f>
        <v>16.5</v>
      </c>
      <c r="H16" s="56"/>
      <c r="I16" s="69" t="s">
        <v>161</v>
      </c>
      <c r="J16" s="69" t="s">
        <v>161</v>
      </c>
      <c r="K16" s="71"/>
      <c r="L16" s="71"/>
      <c r="M16" s="71"/>
      <c r="N16" s="262"/>
    </row>
    <row r="17" ht="29" customHeight="1" spans="1:14">
      <c r="A17" s="254" t="s">
        <v>173</v>
      </c>
      <c r="B17" s="255">
        <f t="shared" si="6"/>
        <v>13.5</v>
      </c>
      <c r="C17" s="255">
        <f t="shared" si="4"/>
        <v>13.5</v>
      </c>
      <c r="D17" s="254">
        <v>14</v>
      </c>
      <c r="E17" s="254">
        <f t="shared" si="7"/>
        <v>14</v>
      </c>
      <c r="F17" s="254">
        <f t="shared" si="8"/>
        <v>15.5</v>
      </c>
      <c r="G17" s="256">
        <f t="shared" si="9"/>
        <v>15.5</v>
      </c>
      <c r="H17" s="56"/>
      <c r="I17" s="69" t="s">
        <v>161</v>
      </c>
      <c r="J17" s="69" t="s">
        <v>161</v>
      </c>
      <c r="K17" s="71"/>
      <c r="L17" s="71"/>
      <c r="M17" s="71"/>
      <c r="N17" s="262"/>
    </row>
    <row r="18" ht="29" customHeight="1" spans="1:14">
      <c r="A18" s="59" t="s">
        <v>174</v>
      </c>
      <c r="B18" s="59">
        <f t="shared" si="6"/>
        <v>16.5</v>
      </c>
      <c r="C18" s="59">
        <f t="shared" si="4"/>
        <v>16.5</v>
      </c>
      <c r="D18" s="59">
        <v>17</v>
      </c>
      <c r="E18" s="59">
        <f t="shared" si="7"/>
        <v>17</v>
      </c>
      <c r="F18" s="59">
        <f t="shared" si="8"/>
        <v>18.5</v>
      </c>
      <c r="G18" s="253">
        <f t="shared" si="9"/>
        <v>18.5</v>
      </c>
      <c r="H18" s="56"/>
      <c r="I18" s="69" t="s">
        <v>161</v>
      </c>
      <c r="J18" s="69" t="s">
        <v>161</v>
      </c>
      <c r="K18" s="70"/>
      <c r="L18" s="70"/>
      <c r="M18" s="70"/>
      <c r="N18" s="263"/>
    </row>
    <row r="19" ht="29" customHeight="1" spans="1:14">
      <c r="A19" s="254" t="s">
        <v>175</v>
      </c>
      <c r="B19" s="254">
        <f t="shared" si="6"/>
        <v>19.5</v>
      </c>
      <c r="C19" s="254">
        <f t="shared" si="4"/>
        <v>19.5</v>
      </c>
      <c r="D19" s="254">
        <v>20</v>
      </c>
      <c r="E19" s="254">
        <f t="shared" si="7"/>
        <v>20</v>
      </c>
      <c r="F19" s="254">
        <f t="shared" si="8"/>
        <v>21.5</v>
      </c>
      <c r="G19" s="256">
        <f t="shared" si="9"/>
        <v>21.5</v>
      </c>
      <c r="H19" s="56"/>
      <c r="I19" s="69" t="s">
        <v>161</v>
      </c>
      <c r="J19" s="69" t="s">
        <v>161</v>
      </c>
      <c r="K19" s="71"/>
      <c r="L19" s="71"/>
      <c r="M19" s="71"/>
      <c r="N19" s="262"/>
    </row>
    <row r="20" ht="29" customHeight="1" spans="1:14">
      <c r="A20" s="254" t="s">
        <v>176</v>
      </c>
      <c r="B20" s="254">
        <f t="shared" si="6"/>
        <v>14.5</v>
      </c>
      <c r="C20" s="254">
        <f t="shared" si="4"/>
        <v>14.5</v>
      </c>
      <c r="D20" s="254">
        <v>15</v>
      </c>
      <c r="E20" s="254">
        <f t="shared" si="7"/>
        <v>15</v>
      </c>
      <c r="F20" s="254">
        <f>E20+1</f>
        <v>16</v>
      </c>
      <c r="G20" s="256">
        <f t="shared" si="9"/>
        <v>16</v>
      </c>
      <c r="H20" s="56"/>
      <c r="I20" s="69" t="s">
        <v>161</v>
      </c>
      <c r="J20" s="69" t="s">
        <v>161</v>
      </c>
      <c r="K20" s="71"/>
      <c r="L20" s="71"/>
      <c r="M20" s="71"/>
      <c r="N20" s="262"/>
    </row>
    <row r="21" ht="29" customHeight="1" spans="1:14">
      <c r="A21" s="254" t="s">
        <v>177</v>
      </c>
      <c r="B21" s="254">
        <f t="shared" si="6"/>
        <v>16.5</v>
      </c>
      <c r="C21" s="254">
        <f t="shared" si="4"/>
        <v>16.5</v>
      </c>
      <c r="D21" s="254">
        <v>17</v>
      </c>
      <c r="E21" s="254">
        <f t="shared" si="7"/>
        <v>17</v>
      </c>
      <c r="F21" s="254">
        <f>E21+1</f>
        <v>18</v>
      </c>
      <c r="G21" s="256">
        <f t="shared" si="9"/>
        <v>18</v>
      </c>
      <c r="H21" s="56"/>
      <c r="I21" s="69" t="s">
        <v>161</v>
      </c>
      <c r="J21" s="69" t="s">
        <v>161</v>
      </c>
      <c r="K21" s="71"/>
      <c r="L21" s="71"/>
      <c r="M21" s="71"/>
      <c r="N21" s="262"/>
    </row>
    <row r="22" ht="29" customHeight="1" spans="1:14">
      <c r="A22" s="59" t="s">
        <v>178</v>
      </c>
      <c r="B22" s="59">
        <v>4.5</v>
      </c>
      <c r="C22" s="59">
        <v>4.5</v>
      </c>
      <c r="D22" s="59">
        <v>4.5</v>
      </c>
      <c r="E22" s="59">
        <f t="shared" si="7"/>
        <v>4.5</v>
      </c>
      <c r="F22" s="59">
        <f>E22</f>
        <v>4.5</v>
      </c>
      <c r="G22" s="59">
        <f>F22</f>
        <v>4.5</v>
      </c>
      <c r="H22" s="56"/>
      <c r="I22" s="69" t="s">
        <v>161</v>
      </c>
      <c r="J22" s="69" t="s">
        <v>161</v>
      </c>
      <c r="K22" s="71"/>
      <c r="L22" s="71"/>
      <c r="M22" s="71"/>
      <c r="N22" s="262"/>
    </row>
    <row r="23" ht="16.5" spans="1:14">
      <c r="A23" s="59" t="s">
        <v>179</v>
      </c>
      <c r="B23" s="59">
        <f>C23</f>
        <v>4.5</v>
      </c>
      <c r="C23" s="59">
        <f>D23</f>
        <v>4.5</v>
      </c>
      <c r="D23" s="59">
        <v>4.5</v>
      </c>
      <c r="E23" s="59">
        <f t="shared" si="7"/>
        <v>4.5</v>
      </c>
      <c r="F23" s="59">
        <f>E23</f>
        <v>4.5</v>
      </c>
      <c r="G23" s="59">
        <f>F23</f>
        <v>4.5</v>
      </c>
      <c r="H23" s="64"/>
      <c r="I23" s="64"/>
      <c r="J23" s="64"/>
      <c r="K23" s="64"/>
      <c r="L23" s="64"/>
      <c r="M23" s="64"/>
      <c r="N23" s="64"/>
    </row>
    <row r="24" ht="14.25" spans="1:14">
      <c r="A24" s="47" t="s">
        <v>180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</row>
    <row r="25" ht="14.25" spans="1:13">
      <c r="A25" s="64"/>
      <c r="B25" s="64"/>
      <c r="C25" s="64"/>
      <c r="D25" s="64"/>
      <c r="E25" s="64"/>
      <c r="F25" s="64"/>
      <c r="G25" s="64"/>
      <c r="H25" s="64"/>
      <c r="I25" s="72" t="s">
        <v>181</v>
      </c>
      <c r="J25" s="73"/>
      <c r="K25" s="72" t="s">
        <v>182</v>
      </c>
      <c r="L25" s="72"/>
      <c r="M25" s="72" t="s">
        <v>183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5" workbookViewId="0">
      <selection activeCell="B7" sqref="B7:C7"/>
    </sheetView>
  </sheetViews>
  <sheetFormatPr defaultColWidth="10" defaultRowHeight="16.5" customHeight="1"/>
  <cols>
    <col min="1" max="1" width="10.875" style="152" customWidth="1"/>
    <col min="2" max="16384" width="10" style="152"/>
  </cols>
  <sheetData>
    <row r="1" ht="22.5" customHeight="1" spans="1:11">
      <c r="A1" s="153" t="s">
        <v>184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17.25" customHeight="1" spans="1:11">
      <c r="A2" s="154" t="s">
        <v>53</v>
      </c>
      <c r="B2" s="155" t="s">
        <v>54</v>
      </c>
      <c r="C2" s="155"/>
      <c r="D2" s="156" t="s">
        <v>55</v>
      </c>
      <c r="E2" s="156"/>
      <c r="F2" s="155" t="s">
        <v>56</v>
      </c>
      <c r="G2" s="155"/>
      <c r="H2" s="157" t="s">
        <v>57</v>
      </c>
      <c r="I2" s="229" t="s">
        <v>58</v>
      </c>
      <c r="J2" s="229"/>
      <c r="K2" s="230"/>
    </row>
    <row r="3" customHeight="1" spans="1:11">
      <c r="A3" s="158" t="s">
        <v>59</v>
      </c>
      <c r="B3" s="159"/>
      <c r="C3" s="160"/>
      <c r="D3" s="161" t="s">
        <v>60</v>
      </c>
      <c r="E3" s="162"/>
      <c r="F3" s="162"/>
      <c r="G3" s="163"/>
      <c r="H3" s="161" t="s">
        <v>61</v>
      </c>
      <c r="I3" s="162"/>
      <c r="J3" s="162"/>
      <c r="K3" s="163"/>
    </row>
    <row r="4" customHeight="1" spans="1:11">
      <c r="A4" s="164" t="s">
        <v>62</v>
      </c>
      <c r="B4" s="165" t="s">
        <v>63</v>
      </c>
      <c r="C4" s="166"/>
      <c r="D4" s="164" t="s">
        <v>64</v>
      </c>
      <c r="E4" s="167"/>
      <c r="F4" s="168" t="s">
        <v>65</v>
      </c>
      <c r="G4" s="169"/>
      <c r="H4" s="164" t="s">
        <v>185</v>
      </c>
      <c r="I4" s="167"/>
      <c r="J4" s="165" t="s">
        <v>67</v>
      </c>
      <c r="K4" s="166" t="s">
        <v>68</v>
      </c>
    </row>
    <row r="5" customHeight="1" spans="1:11">
      <c r="A5" s="170" t="s">
        <v>69</v>
      </c>
      <c r="B5" s="165" t="s">
        <v>70</v>
      </c>
      <c r="C5" s="166"/>
      <c r="D5" s="164" t="s">
        <v>71</v>
      </c>
      <c r="E5" s="167"/>
      <c r="F5" s="168">
        <v>44701</v>
      </c>
      <c r="G5" s="169"/>
      <c r="H5" s="164" t="s">
        <v>186</v>
      </c>
      <c r="I5" s="167"/>
      <c r="J5" s="165" t="s">
        <v>67</v>
      </c>
      <c r="K5" s="166" t="s">
        <v>68</v>
      </c>
    </row>
    <row r="6" customHeight="1" spans="1:11">
      <c r="A6" s="164" t="s">
        <v>73</v>
      </c>
      <c r="B6" s="171">
        <v>2</v>
      </c>
      <c r="C6" s="172">
        <v>6</v>
      </c>
      <c r="D6" s="170" t="s">
        <v>74</v>
      </c>
      <c r="E6" s="173"/>
      <c r="F6" s="168">
        <v>44727</v>
      </c>
      <c r="G6" s="169"/>
      <c r="H6" s="174" t="s">
        <v>187</v>
      </c>
      <c r="I6" s="205"/>
      <c r="J6" s="205"/>
      <c r="K6" s="231"/>
    </row>
    <row r="7" customHeight="1" spans="1:11">
      <c r="A7" s="164" t="s">
        <v>76</v>
      </c>
      <c r="B7" s="85">
        <v>5525</v>
      </c>
      <c r="C7" s="86"/>
      <c r="D7" s="170" t="s">
        <v>77</v>
      </c>
      <c r="E7" s="175"/>
      <c r="F7" s="168">
        <v>44732</v>
      </c>
      <c r="G7" s="169"/>
      <c r="H7" s="176"/>
      <c r="I7" s="165"/>
      <c r="J7" s="165"/>
      <c r="K7" s="166"/>
    </row>
    <row r="8" customHeight="1" spans="1:11">
      <c r="A8" s="177" t="s">
        <v>79</v>
      </c>
      <c r="B8" s="178"/>
      <c r="C8" s="179"/>
      <c r="D8" s="180" t="s">
        <v>80</v>
      </c>
      <c r="E8" s="181"/>
      <c r="F8" s="182">
        <v>44737</v>
      </c>
      <c r="G8" s="183"/>
      <c r="H8" s="180"/>
      <c r="I8" s="181"/>
      <c r="J8" s="181"/>
      <c r="K8" s="232"/>
    </row>
    <row r="9" customHeight="1" spans="1:11">
      <c r="A9" s="184" t="s">
        <v>188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</row>
    <row r="10" customHeight="1" spans="1:11">
      <c r="A10" s="185" t="s">
        <v>84</v>
      </c>
      <c r="B10" s="186" t="s">
        <v>85</v>
      </c>
      <c r="C10" s="187" t="s">
        <v>86</v>
      </c>
      <c r="D10" s="188"/>
      <c r="E10" s="189" t="s">
        <v>89</v>
      </c>
      <c r="F10" s="186" t="s">
        <v>85</v>
      </c>
      <c r="G10" s="187" t="s">
        <v>86</v>
      </c>
      <c r="H10" s="186"/>
      <c r="I10" s="189" t="s">
        <v>87</v>
      </c>
      <c r="J10" s="186" t="s">
        <v>85</v>
      </c>
      <c r="K10" s="233" t="s">
        <v>86</v>
      </c>
    </row>
    <row r="11" customHeight="1" spans="1:11">
      <c r="A11" s="170" t="s">
        <v>90</v>
      </c>
      <c r="B11" s="190" t="s">
        <v>85</v>
      </c>
      <c r="C11" s="165" t="s">
        <v>86</v>
      </c>
      <c r="D11" s="175"/>
      <c r="E11" s="173" t="s">
        <v>92</v>
      </c>
      <c r="F11" s="190" t="s">
        <v>85</v>
      </c>
      <c r="G11" s="165" t="s">
        <v>86</v>
      </c>
      <c r="H11" s="190"/>
      <c r="I11" s="173" t="s">
        <v>97</v>
      </c>
      <c r="J11" s="190" t="s">
        <v>85</v>
      </c>
      <c r="K11" s="166" t="s">
        <v>86</v>
      </c>
    </row>
    <row r="12" customHeight="1" spans="1:11">
      <c r="A12" s="180" t="s">
        <v>126</v>
      </c>
      <c r="B12" s="181"/>
      <c r="C12" s="181"/>
      <c r="D12" s="181"/>
      <c r="E12" s="181"/>
      <c r="F12" s="181"/>
      <c r="G12" s="181"/>
      <c r="H12" s="181"/>
      <c r="I12" s="181"/>
      <c r="J12" s="181"/>
      <c r="K12" s="232"/>
    </row>
    <row r="13" customHeight="1" spans="1:11">
      <c r="A13" s="191" t="s">
        <v>189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</row>
    <row r="14" customHeight="1" spans="1:11">
      <c r="A14" s="192" t="s">
        <v>190</v>
      </c>
      <c r="B14" s="193"/>
      <c r="C14" s="193"/>
      <c r="D14" s="193"/>
      <c r="E14" s="193"/>
      <c r="F14" s="193"/>
      <c r="G14" s="193"/>
      <c r="H14" s="193"/>
      <c r="I14" s="234"/>
      <c r="J14" s="234"/>
      <c r="K14" s="235"/>
    </row>
    <row r="15" customHeight="1" spans="1:11">
      <c r="A15" s="194"/>
      <c r="B15" s="195"/>
      <c r="C15" s="195"/>
      <c r="D15" s="196"/>
      <c r="E15" s="197"/>
      <c r="F15" s="195"/>
      <c r="G15" s="195"/>
      <c r="H15" s="196"/>
      <c r="I15" s="236"/>
      <c r="J15" s="237"/>
      <c r="K15" s="238"/>
    </row>
    <row r="16" customHeight="1" spans="1:11">
      <c r="A16" s="198"/>
      <c r="B16" s="199"/>
      <c r="C16" s="199"/>
      <c r="D16" s="199"/>
      <c r="E16" s="199"/>
      <c r="F16" s="199"/>
      <c r="G16" s="199"/>
      <c r="H16" s="199"/>
      <c r="I16" s="199"/>
      <c r="J16" s="199"/>
      <c r="K16" s="239"/>
    </row>
    <row r="17" customHeight="1" spans="1:11">
      <c r="A17" s="191" t="s">
        <v>191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</row>
    <row r="18" customHeight="1" spans="1:11">
      <c r="A18" s="192" t="s">
        <v>192</v>
      </c>
      <c r="B18" s="193"/>
      <c r="C18" s="193"/>
      <c r="D18" s="193"/>
      <c r="E18" s="193"/>
      <c r="F18" s="193"/>
      <c r="G18" s="193"/>
      <c r="H18" s="193"/>
      <c r="I18" s="234"/>
      <c r="J18" s="234"/>
      <c r="K18" s="235"/>
    </row>
    <row r="19" customHeight="1" spans="1:11">
      <c r="A19" s="194"/>
      <c r="B19" s="195"/>
      <c r="C19" s="195"/>
      <c r="D19" s="196"/>
      <c r="E19" s="197"/>
      <c r="F19" s="195"/>
      <c r="G19" s="195"/>
      <c r="H19" s="196"/>
      <c r="I19" s="236"/>
      <c r="J19" s="237"/>
      <c r="K19" s="238"/>
    </row>
    <row r="20" customHeight="1" spans="1:11">
      <c r="A20" s="198"/>
      <c r="B20" s="199"/>
      <c r="C20" s="199"/>
      <c r="D20" s="199"/>
      <c r="E20" s="199"/>
      <c r="F20" s="199"/>
      <c r="G20" s="199"/>
      <c r="H20" s="199"/>
      <c r="I20" s="199"/>
      <c r="J20" s="199"/>
      <c r="K20" s="239"/>
    </row>
    <row r="21" customHeight="1" spans="1:11">
      <c r="A21" s="200" t="s">
        <v>123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00"/>
    </row>
    <row r="22" customHeight="1" spans="1:11">
      <c r="A22" s="78" t="s">
        <v>124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43"/>
    </row>
    <row r="23" customHeight="1" spans="1:11">
      <c r="A23" s="91" t="s">
        <v>125</v>
      </c>
      <c r="B23" s="93"/>
      <c r="C23" s="165" t="s">
        <v>67</v>
      </c>
      <c r="D23" s="165" t="s">
        <v>68</v>
      </c>
      <c r="E23" s="90"/>
      <c r="F23" s="90"/>
      <c r="G23" s="90"/>
      <c r="H23" s="90"/>
      <c r="I23" s="90"/>
      <c r="J23" s="90"/>
      <c r="K23" s="137"/>
    </row>
    <row r="24" customHeight="1" spans="1:11">
      <c r="A24" s="201" t="s">
        <v>193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40"/>
    </row>
    <row r="25" customHeight="1" spans="1:11">
      <c r="A25" s="203"/>
      <c r="B25" s="204"/>
      <c r="C25" s="204"/>
      <c r="D25" s="204"/>
      <c r="E25" s="204"/>
      <c r="F25" s="204"/>
      <c r="G25" s="204"/>
      <c r="H25" s="204"/>
      <c r="I25" s="204"/>
      <c r="J25" s="204"/>
      <c r="K25" s="241"/>
    </row>
    <row r="26" customHeight="1" spans="1:11">
      <c r="A26" s="184" t="s">
        <v>132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</row>
    <row r="27" customHeight="1" spans="1:11">
      <c r="A27" s="158" t="s">
        <v>133</v>
      </c>
      <c r="B27" s="187" t="s">
        <v>95</v>
      </c>
      <c r="C27" s="187" t="s">
        <v>96</v>
      </c>
      <c r="D27" s="187" t="s">
        <v>88</v>
      </c>
      <c r="E27" s="159" t="s">
        <v>134</v>
      </c>
      <c r="F27" s="187" t="s">
        <v>95</v>
      </c>
      <c r="G27" s="187" t="s">
        <v>96</v>
      </c>
      <c r="H27" s="187" t="s">
        <v>88</v>
      </c>
      <c r="I27" s="159" t="s">
        <v>135</v>
      </c>
      <c r="J27" s="187" t="s">
        <v>95</v>
      </c>
      <c r="K27" s="233" t="s">
        <v>96</v>
      </c>
    </row>
    <row r="28" customHeight="1" spans="1:11">
      <c r="A28" s="174" t="s">
        <v>87</v>
      </c>
      <c r="B28" s="165" t="s">
        <v>95</v>
      </c>
      <c r="C28" s="165" t="s">
        <v>96</v>
      </c>
      <c r="D28" s="165" t="s">
        <v>88</v>
      </c>
      <c r="E28" s="205" t="s">
        <v>94</v>
      </c>
      <c r="F28" s="165" t="s">
        <v>95</v>
      </c>
      <c r="G28" s="165" t="s">
        <v>96</v>
      </c>
      <c r="H28" s="165" t="s">
        <v>88</v>
      </c>
      <c r="I28" s="205" t="s">
        <v>105</v>
      </c>
      <c r="J28" s="165" t="s">
        <v>95</v>
      </c>
      <c r="K28" s="166" t="s">
        <v>96</v>
      </c>
    </row>
    <row r="29" customHeight="1" spans="1:11">
      <c r="A29" s="164" t="s">
        <v>98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42"/>
    </row>
    <row r="30" customHeight="1" spans="1:11">
      <c r="A30" s="207"/>
      <c r="B30" s="208"/>
      <c r="C30" s="208"/>
      <c r="D30" s="208"/>
      <c r="E30" s="208"/>
      <c r="F30" s="208"/>
      <c r="G30" s="208"/>
      <c r="H30" s="208"/>
      <c r="I30" s="208"/>
      <c r="J30" s="208"/>
      <c r="K30" s="243"/>
    </row>
    <row r="31" customHeight="1" spans="1:11">
      <c r="A31" s="209" t="s">
        <v>194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</row>
    <row r="32" ht="17.25" customHeight="1" spans="1:11">
      <c r="A32" s="210" t="s">
        <v>128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44"/>
    </row>
    <row r="33" ht="17.25" customHeight="1" spans="1:11">
      <c r="A33" s="212" t="s">
        <v>129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45"/>
    </row>
    <row r="34" ht="17.25" customHeight="1" spans="1:11">
      <c r="A34" s="212"/>
      <c r="B34" s="213"/>
      <c r="C34" s="213"/>
      <c r="D34" s="213"/>
      <c r="E34" s="213"/>
      <c r="F34" s="213"/>
      <c r="G34" s="213"/>
      <c r="H34" s="213"/>
      <c r="I34" s="213"/>
      <c r="J34" s="213"/>
      <c r="K34" s="245"/>
    </row>
    <row r="35" ht="17.25" customHeight="1" spans="1:11">
      <c r="A35" s="212"/>
      <c r="B35" s="213"/>
      <c r="C35" s="213"/>
      <c r="D35" s="213"/>
      <c r="E35" s="213"/>
      <c r="F35" s="213"/>
      <c r="G35" s="213"/>
      <c r="H35" s="213"/>
      <c r="I35" s="213"/>
      <c r="J35" s="213"/>
      <c r="K35" s="245"/>
    </row>
    <row r="36" ht="17.25" customHeight="1" spans="1:11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45"/>
    </row>
    <row r="37" ht="17.25" customHeight="1" spans="1:11">
      <c r="A37" s="212"/>
      <c r="B37" s="213"/>
      <c r="C37" s="213"/>
      <c r="D37" s="213"/>
      <c r="E37" s="213"/>
      <c r="F37" s="213"/>
      <c r="G37" s="213"/>
      <c r="H37" s="213"/>
      <c r="I37" s="213"/>
      <c r="J37" s="213"/>
      <c r="K37" s="245"/>
    </row>
    <row r="38" ht="17.25" customHeight="1" spans="1:11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245"/>
    </row>
    <row r="39" ht="17.25" customHeight="1" spans="1:11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45"/>
    </row>
    <row r="40" ht="17.25" customHeight="1" spans="1:11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245"/>
    </row>
    <row r="41" ht="17.25" customHeight="1" spans="1:11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45"/>
    </row>
    <row r="42" ht="17.25" customHeight="1" spans="1:11">
      <c r="A42" s="212"/>
      <c r="B42" s="213"/>
      <c r="C42" s="213"/>
      <c r="D42" s="213"/>
      <c r="E42" s="213"/>
      <c r="F42" s="213"/>
      <c r="G42" s="213"/>
      <c r="H42" s="213"/>
      <c r="I42" s="213"/>
      <c r="J42" s="213"/>
      <c r="K42" s="245"/>
    </row>
    <row r="43" ht="17.25" customHeight="1" spans="1:11">
      <c r="A43" s="207" t="s">
        <v>131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43"/>
    </row>
    <row r="44" customHeight="1" spans="1:11">
      <c r="A44" s="209" t="s">
        <v>195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</row>
    <row r="45" ht="18" customHeight="1" spans="1:11">
      <c r="A45" s="214" t="s">
        <v>126</v>
      </c>
      <c r="B45" s="215"/>
      <c r="C45" s="215"/>
      <c r="D45" s="215"/>
      <c r="E45" s="215"/>
      <c r="F45" s="215"/>
      <c r="G45" s="215"/>
      <c r="H45" s="215"/>
      <c r="I45" s="215"/>
      <c r="J45" s="215"/>
      <c r="K45" s="246"/>
    </row>
    <row r="46" ht="18" customHeight="1" spans="1:11">
      <c r="A46" s="214"/>
      <c r="B46" s="215"/>
      <c r="C46" s="215"/>
      <c r="D46" s="215"/>
      <c r="E46" s="215"/>
      <c r="F46" s="215"/>
      <c r="G46" s="215"/>
      <c r="H46" s="215"/>
      <c r="I46" s="215"/>
      <c r="J46" s="215"/>
      <c r="K46" s="246"/>
    </row>
    <row r="47" ht="18" customHeight="1" spans="1:11">
      <c r="A47" s="203"/>
      <c r="B47" s="204"/>
      <c r="C47" s="204"/>
      <c r="D47" s="204"/>
      <c r="E47" s="204"/>
      <c r="F47" s="204"/>
      <c r="G47" s="204"/>
      <c r="H47" s="204"/>
      <c r="I47" s="204"/>
      <c r="J47" s="204"/>
      <c r="K47" s="241"/>
    </row>
    <row r="48" ht="21" customHeight="1" spans="1:11">
      <c r="A48" s="216" t="s">
        <v>137</v>
      </c>
      <c r="B48" s="217" t="s">
        <v>138</v>
      </c>
      <c r="C48" s="217"/>
      <c r="D48" s="218" t="s">
        <v>139</v>
      </c>
      <c r="E48" s="219"/>
      <c r="F48" s="218" t="s">
        <v>140</v>
      </c>
      <c r="G48" s="220"/>
      <c r="H48" s="221" t="s">
        <v>141</v>
      </c>
      <c r="I48" s="221"/>
      <c r="J48" s="217"/>
      <c r="K48" s="247"/>
    </row>
    <row r="49" customHeight="1" spans="1:11">
      <c r="A49" s="222" t="s">
        <v>142</v>
      </c>
      <c r="B49" s="223"/>
      <c r="C49" s="223"/>
      <c r="D49" s="223"/>
      <c r="E49" s="223"/>
      <c r="F49" s="223"/>
      <c r="G49" s="223"/>
      <c r="H49" s="223"/>
      <c r="I49" s="223"/>
      <c r="J49" s="223"/>
      <c r="K49" s="248"/>
    </row>
    <row r="50" customHeight="1" spans="1:11">
      <c r="A50" s="224"/>
      <c r="B50" s="225"/>
      <c r="C50" s="225"/>
      <c r="D50" s="225"/>
      <c r="E50" s="225"/>
      <c r="F50" s="225"/>
      <c r="G50" s="225"/>
      <c r="H50" s="225"/>
      <c r="I50" s="225"/>
      <c r="J50" s="225"/>
      <c r="K50" s="249"/>
    </row>
    <row r="51" customHeight="1" spans="1:11">
      <c r="A51" s="226"/>
      <c r="B51" s="227"/>
      <c r="C51" s="227"/>
      <c r="D51" s="227"/>
      <c r="E51" s="227"/>
      <c r="F51" s="227"/>
      <c r="G51" s="227"/>
      <c r="H51" s="227"/>
      <c r="I51" s="227"/>
      <c r="J51" s="227"/>
      <c r="K51" s="250"/>
    </row>
    <row r="52" ht="21" customHeight="1" spans="1:11">
      <c r="A52" s="216" t="s">
        <v>137</v>
      </c>
      <c r="B52" s="217" t="s">
        <v>138</v>
      </c>
      <c r="C52" s="217"/>
      <c r="D52" s="218" t="s">
        <v>139</v>
      </c>
      <c r="E52" s="218"/>
      <c r="F52" s="218" t="s">
        <v>140</v>
      </c>
      <c r="G52" s="228">
        <v>44706</v>
      </c>
      <c r="H52" s="221" t="s">
        <v>141</v>
      </c>
      <c r="I52" s="221"/>
      <c r="J52" s="251" t="s">
        <v>145</v>
      </c>
      <c r="K52" s="25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:N14"/>
    </sheetView>
  </sheetViews>
  <sheetFormatPr defaultColWidth="9" defaultRowHeight="26" customHeight="1"/>
  <cols>
    <col min="1" max="1" width="17.1666666666667" style="47" customWidth="1"/>
    <col min="2" max="7" width="9.33333333333333" style="47" customWidth="1"/>
    <col min="8" max="8" width="1.33333333333333" style="47" customWidth="1"/>
    <col min="9" max="14" width="10.5" style="47" customWidth="1"/>
    <col min="15" max="16384" width="9" style="47"/>
  </cols>
  <sheetData>
    <row r="1" ht="30" customHeight="1" spans="1:14">
      <c r="A1" s="48" t="s">
        <v>146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ht="29" customHeight="1" spans="1:14">
      <c r="A2" s="50" t="s">
        <v>62</v>
      </c>
      <c r="B2" s="51" t="s">
        <v>63</v>
      </c>
      <c r="C2" s="51"/>
      <c r="D2" s="52" t="s">
        <v>69</v>
      </c>
      <c r="E2" s="51" t="s">
        <v>70</v>
      </c>
      <c r="F2" s="51"/>
      <c r="G2" s="51"/>
      <c r="H2" s="53"/>
      <c r="I2" s="65" t="s">
        <v>57</v>
      </c>
      <c r="J2" s="51"/>
      <c r="K2" s="51"/>
      <c r="L2" s="51"/>
      <c r="M2" s="51"/>
      <c r="N2" s="66"/>
    </row>
    <row r="3" ht="29" customHeight="1" spans="1:14">
      <c r="A3" s="54" t="s">
        <v>147</v>
      </c>
      <c r="B3" s="55" t="s">
        <v>148</v>
      </c>
      <c r="C3" s="55"/>
      <c r="D3" s="55"/>
      <c r="E3" s="55"/>
      <c r="F3" s="55"/>
      <c r="G3" s="55"/>
      <c r="H3" s="56"/>
      <c r="I3" s="67" t="s">
        <v>149</v>
      </c>
      <c r="J3" s="67"/>
      <c r="K3" s="67"/>
      <c r="L3" s="67"/>
      <c r="M3" s="67"/>
      <c r="N3" s="68"/>
    </row>
    <row r="4" ht="29" customHeight="1" spans="1:14">
      <c r="A4" s="54"/>
      <c r="B4" s="57" t="s">
        <v>112</v>
      </c>
      <c r="C4" s="57" t="s">
        <v>113</v>
      </c>
      <c r="D4" s="58" t="s">
        <v>114</v>
      </c>
      <c r="E4" s="57" t="s">
        <v>115</v>
      </c>
      <c r="F4" s="57" t="s">
        <v>116</v>
      </c>
      <c r="G4" s="57" t="s">
        <v>117</v>
      </c>
      <c r="H4" s="56"/>
      <c r="I4" s="57" t="s">
        <v>112</v>
      </c>
      <c r="J4" s="57" t="s">
        <v>113</v>
      </c>
      <c r="K4" s="58" t="s">
        <v>114</v>
      </c>
      <c r="L4" s="57" t="s">
        <v>115</v>
      </c>
      <c r="M4" s="57" t="s">
        <v>116</v>
      </c>
      <c r="N4" s="57" t="s">
        <v>117</v>
      </c>
    </row>
    <row r="5" ht="29" customHeight="1" spans="1:14">
      <c r="A5" s="54"/>
      <c r="B5" s="57" t="s">
        <v>152</v>
      </c>
      <c r="C5" s="57" t="s">
        <v>153</v>
      </c>
      <c r="D5" s="57" t="s">
        <v>154</v>
      </c>
      <c r="E5" s="57" t="s">
        <v>155</v>
      </c>
      <c r="F5" s="57" t="s">
        <v>156</v>
      </c>
      <c r="G5" s="57" t="s">
        <v>157</v>
      </c>
      <c r="H5" s="56"/>
      <c r="I5" s="57" t="s">
        <v>152</v>
      </c>
      <c r="J5" s="57" t="s">
        <v>153</v>
      </c>
      <c r="K5" s="57" t="s">
        <v>154</v>
      </c>
      <c r="L5" s="57" t="s">
        <v>155</v>
      </c>
      <c r="M5" s="57" t="s">
        <v>156</v>
      </c>
      <c r="N5" s="57" t="s">
        <v>157</v>
      </c>
    </row>
    <row r="6" ht="29" customHeight="1" spans="1:14">
      <c r="A6" s="59" t="s">
        <v>158</v>
      </c>
      <c r="B6" s="57">
        <f>C6-2.1</f>
        <v>98.8</v>
      </c>
      <c r="C6" s="57">
        <f>D6-2.1</f>
        <v>100.9</v>
      </c>
      <c r="D6" s="57">
        <v>103</v>
      </c>
      <c r="E6" s="60">
        <f t="shared" ref="E6:G6" si="0">D6+2.1</f>
        <v>105.1</v>
      </c>
      <c r="F6" s="60">
        <f t="shared" si="0"/>
        <v>107.2</v>
      </c>
      <c r="G6" s="60">
        <f t="shared" si="0"/>
        <v>109.3</v>
      </c>
      <c r="H6" s="56"/>
      <c r="I6" s="69" t="s">
        <v>159</v>
      </c>
      <c r="J6" s="69" t="s">
        <v>159</v>
      </c>
      <c r="K6" s="70" t="s">
        <v>196</v>
      </c>
      <c r="L6" s="70" t="s">
        <v>197</v>
      </c>
      <c r="M6" s="70" t="s">
        <v>198</v>
      </c>
      <c r="N6" s="70" t="s">
        <v>199</v>
      </c>
    </row>
    <row r="7" ht="29" customHeight="1" spans="1:14">
      <c r="A7" s="61" t="s">
        <v>162</v>
      </c>
      <c r="B7" s="59">
        <f>C7-4</f>
        <v>78</v>
      </c>
      <c r="C7" s="59">
        <f>D7-4</f>
        <v>82</v>
      </c>
      <c r="D7" s="60">
        <v>86</v>
      </c>
      <c r="E7" s="59">
        <f t="shared" ref="E7:E9" si="1">D7+4</f>
        <v>90</v>
      </c>
      <c r="F7" s="59">
        <f>E7+5</f>
        <v>95</v>
      </c>
      <c r="G7" s="60">
        <f>F7+6</f>
        <v>101</v>
      </c>
      <c r="H7" s="56"/>
      <c r="I7" s="69" t="s">
        <v>161</v>
      </c>
      <c r="J7" s="69" t="s">
        <v>161</v>
      </c>
      <c r="K7" s="71" t="s">
        <v>164</v>
      </c>
      <c r="L7" s="71" t="s">
        <v>200</v>
      </c>
      <c r="M7" s="71" t="s">
        <v>199</v>
      </c>
      <c r="N7" s="71" t="s">
        <v>161</v>
      </c>
    </row>
    <row r="8" ht="29" customHeight="1" spans="1:14">
      <c r="A8" s="61" t="s">
        <v>163</v>
      </c>
      <c r="B8" s="59">
        <f>C8-4</f>
        <v>86</v>
      </c>
      <c r="C8" s="59">
        <f>D8-4</f>
        <v>90</v>
      </c>
      <c r="D8" s="60">
        <v>94</v>
      </c>
      <c r="E8" s="59">
        <f t="shared" si="1"/>
        <v>98</v>
      </c>
      <c r="F8" s="59">
        <f>E8+5</f>
        <v>103</v>
      </c>
      <c r="G8" s="60">
        <f>F8+6</f>
        <v>109</v>
      </c>
      <c r="H8" s="56"/>
      <c r="I8" s="69" t="s">
        <v>161</v>
      </c>
      <c r="J8" s="69" t="s">
        <v>161</v>
      </c>
      <c r="K8" s="71" t="s">
        <v>201</v>
      </c>
      <c r="L8" s="71" t="s">
        <v>201</v>
      </c>
      <c r="M8" s="71" t="s">
        <v>202</v>
      </c>
      <c r="N8" s="71" t="s">
        <v>199</v>
      </c>
    </row>
    <row r="9" ht="29" customHeight="1" spans="1:14">
      <c r="A9" s="59" t="s">
        <v>165</v>
      </c>
      <c r="B9" s="60">
        <f>C9-3.6</f>
        <v>99.8</v>
      </c>
      <c r="C9" s="60">
        <f>D9-3.6</f>
        <v>103.4</v>
      </c>
      <c r="D9" s="60">
        <v>107</v>
      </c>
      <c r="E9" s="59">
        <f t="shared" si="1"/>
        <v>111</v>
      </c>
      <c r="F9" s="59">
        <f>E9+4</f>
        <v>115</v>
      </c>
      <c r="G9" s="60">
        <f>F9+4</f>
        <v>119</v>
      </c>
      <c r="H9" s="56"/>
      <c r="I9" s="69" t="s">
        <v>161</v>
      </c>
      <c r="J9" s="69" t="s">
        <v>164</v>
      </c>
      <c r="K9" s="71" t="s">
        <v>201</v>
      </c>
      <c r="L9" s="71" t="s">
        <v>201</v>
      </c>
      <c r="M9" s="71" t="s">
        <v>202</v>
      </c>
      <c r="N9" s="71" t="s">
        <v>202</v>
      </c>
    </row>
    <row r="10" ht="29" customHeight="1" spans="1:14">
      <c r="A10" s="59" t="s">
        <v>167</v>
      </c>
      <c r="B10" s="59">
        <f>C10-1.15</f>
        <v>29.7</v>
      </c>
      <c r="C10" s="59">
        <f>D10-1.15</f>
        <v>30.85</v>
      </c>
      <c r="D10" s="60">
        <v>32</v>
      </c>
      <c r="E10" s="59">
        <f t="shared" ref="E10:G10" si="2">D10+1.3</f>
        <v>33.3</v>
      </c>
      <c r="F10" s="59">
        <f t="shared" si="2"/>
        <v>34.6</v>
      </c>
      <c r="G10" s="60">
        <f t="shared" si="2"/>
        <v>35.9</v>
      </c>
      <c r="H10" s="56"/>
      <c r="I10" s="69" t="s">
        <v>166</v>
      </c>
      <c r="J10" s="69" t="s">
        <v>166</v>
      </c>
      <c r="K10" s="71" t="s">
        <v>164</v>
      </c>
      <c r="L10" s="71" t="s">
        <v>164</v>
      </c>
      <c r="M10" s="71" t="s">
        <v>164</v>
      </c>
      <c r="N10" s="71" t="s">
        <v>164</v>
      </c>
    </row>
    <row r="11" ht="29" customHeight="1" spans="1:14">
      <c r="A11" s="59" t="s">
        <v>168</v>
      </c>
      <c r="B11" s="59">
        <f>C11-0.7</f>
        <v>21.6</v>
      </c>
      <c r="C11" s="59">
        <f>D11-0.7</f>
        <v>22.3</v>
      </c>
      <c r="D11" s="60">
        <v>23</v>
      </c>
      <c r="E11" s="59">
        <f>D11+0.7</f>
        <v>23.7</v>
      </c>
      <c r="F11" s="59">
        <f>E11+0.7</f>
        <v>24.4</v>
      </c>
      <c r="G11" s="60">
        <f>F11+0.9</f>
        <v>25.3</v>
      </c>
      <c r="H11" s="56"/>
      <c r="I11" s="69" t="s">
        <v>161</v>
      </c>
      <c r="J11" s="69" t="s">
        <v>161</v>
      </c>
      <c r="K11" s="71" t="s">
        <v>161</v>
      </c>
      <c r="L11" s="71" t="s">
        <v>161</v>
      </c>
      <c r="M11" s="71" t="s">
        <v>161</v>
      </c>
      <c r="N11" s="71" t="s">
        <v>161</v>
      </c>
    </row>
    <row r="12" ht="29" customHeight="1" spans="1:14">
      <c r="A12" s="59" t="s">
        <v>169</v>
      </c>
      <c r="B12" s="59">
        <f>C12-0.5</f>
        <v>19.5</v>
      </c>
      <c r="C12" s="59">
        <f>D12-0.5</f>
        <v>20</v>
      </c>
      <c r="D12" s="60">
        <v>20.5</v>
      </c>
      <c r="E12" s="59">
        <f>D12+0.5</f>
        <v>21</v>
      </c>
      <c r="F12" s="59">
        <f>E12+0.5</f>
        <v>21.5</v>
      </c>
      <c r="G12" s="60">
        <f>F12+0.7</f>
        <v>22.2</v>
      </c>
      <c r="H12" s="56"/>
      <c r="I12" s="69" t="s">
        <v>164</v>
      </c>
      <c r="J12" s="69" t="s">
        <v>164</v>
      </c>
      <c r="K12" s="71" t="s">
        <v>161</v>
      </c>
      <c r="L12" s="71" t="s">
        <v>161</v>
      </c>
      <c r="M12" s="71" t="s">
        <v>161</v>
      </c>
      <c r="N12" s="71" t="s">
        <v>161</v>
      </c>
    </row>
    <row r="13" ht="29" customHeight="1" spans="1:14">
      <c r="A13" s="59" t="s">
        <v>170</v>
      </c>
      <c r="B13" s="60">
        <f>C13-0.7</f>
        <v>27.7</v>
      </c>
      <c r="C13" s="60">
        <f>D13-0.6</f>
        <v>28.4</v>
      </c>
      <c r="D13" s="60">
        <v>29</v>
      </c>
      <c r="E13" s="59">
        <f>D13+0.6</f>
        <v>29.6</v>
      </c>
      <c r="F13" s="59">
        <f>E13+0.7</f>
        <v>30.3</v>
      </c>
      <c r="G13" s="60">
        <f>F13+0.6</f>
        <v>30.9</v>
      </c>
      <c r="H13" s="56"/>
      <c r="I13" s="69" t="s">
        <v>161</v>
      </c>
      <c r="J13" s="69" t="s">
        <v>161</v>
      </c>
      <c r="K13" s="71" t="s">
        <v>161</v>
      </c>
      <c r="L13" s="71" t="s">
        <v>161</v>
      </c>
      <c r="M13" s="71" t="s">
        <v>161</v>
      </c>
      <c r="N13" s="71" t="s">
        <v>161</v>
      </c>
    </row>
    <row r="14" ht="29" customHeight="1" spans="1:14">
      <c r="A14" s="62" t="s">
        <v>171</v>
      </c>
      <c r="B14" s="63">
        <f>C14-0.9</f>
        <v>40.7</v>
      </c>
      <c r="C14" s="63">
        <f>D14-0.9</f>
        <v>41.6</v>
      </c>
      <c r="D14" s="63">
        <v>42.5</v>
      </c>
      <c r="E14" s="62">
        <f t="shared" ref="E14:G14" si="3">D14+1.1</f>
        <v>43.6</v>
      </c>
      <c r="F14" s="62">
        <f t="shared" si="3"/>
        <v>44.7</v>
      </c>
      <c r="G14" s="63">
        <f t="shared" si="3"/>
        <v>45.8</v>
      </c>
      <c r="H14" s="56"/>
      <c r="I14" s="69" t="s">
        <v>161</v>
      </c>
      <c r="J14" s="69" t="s">
        <v>161</v>
      </c>
      <c r="K14" s="71" t="s">
        <v>161</v>
      </c>
      <c r="L14" s="71" t="s">
        <v>161</v>
      </c>
      <c r="M14" s="71" t="s">
        <v>161</v>
      </c>
      <c r="N14" s="71" t="s">
        <v>161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J45" sqref="J45"/>
    </sheetView>
  </sheetViews>
  <sheetFormatPr defaultColWidth="10.1666666666667" defaultRowHeight="14.25"/>
  <cols>
    <col min="1" max="1" width="9.66666666666667" style="76" customWidth="1"/>
    <col min="2" max="2" width="11.1666666666667" style="76" customWidth="1"/>
    <col min="3" max="3" width="9.16666666666667" style="76" customWidth="1"/>
    <col min="4" max="4" width="9.5" style="76" customWidth="1"/>
    <col min="5" max="5" width="9.16666666666667" style="76" customWidth="1"/>
    <col min="6" max="6" width="10.3333333333333" style="76" customWidth="1"/>
    <col min="7" max="7" width="9.5" style="76" customWidth="1"/>
    <col min="8" max="8" width="9.16666666666667" style="76" customWidth="1"/>
    <col min="9" max="9" width="8.16666666666667" style="76" customWidth="1"/>
    <col min="10" max="10" width="10.5" style="76" customWidth="1"/>
    <col min="11" max="11" width="12.1666666666667" style="76" customWidth="1"/>
    <col min="12" max="16384" width="10.1666666666667" style="76"/>
  </cols>
  <sheetData>
    <row r="1" ht="26.25" spans="1:11">
      <c r="A1" s="77" t="s">
        <v>203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>
      <c r="A2" s="78" t="s">
        <v>53</v>
      </c>
      <c r="B2" s="79" t="s">
        <v>54</v>
      </c>
      <c r="C2" s="79"/>
      <c r="D2" s="80" t="s">
        <v>62</v>
      </c>
      <c r="E2" s="81" t="s">
        <v>63</v>
      </c>
      <c r="F2" s="82" t="s">
        <v>204</v>
      </c>
      <c r="G2" s="83" t="s">
        <v>70</v>
      </c>
      <c r="H2" s="83"/>
      <c r="I2" s="114" t="s">
        <v>57</v>
      </c>
      <c r="J2" s="83" t="s">
        <v>58</v>
      </c>
      <c r="K2" s="136"/>
    </row>
    <row r="3" spans="1:11">
      <c r="A3" s="84" t="s">
        <v>76</v>
      </c>
      <c r="B3" s="85">
        <v>5525</v>
      </c>
      <c r="C3" s="86"/>
      <c r="D3" s="87" t="s">
        <v>205</v>
      </c>
      <c r="E3" s="88">
        <v>44717</v>
      </c>
      <c r="F3" s="89"/>
      <c r="G3" s="89"/>
      <c r="H3" s="90" t="s">
        <v>206</v>
      </c>
      <c r="I3" s="90"/>
      <c r="J3" s="90"/>
      <c r="K3" s="137"/>
    </row>
    <row r="4" spans="1:11">
      <c r="A4" s="91" t="s">
        <v>73</v>
      </c>
      <c r="B4" s="92">
        <v>2</v>
      </c>
      <c r="C4" s="92">
        <v>6</v>
      </c>
      <c r="D4" s="93" t="s">
        <v>207</v>
      </c>
      <c r="E4" s="89"/>
      <c r="F4" s="89"/>
      <c r="G4" s="89"/>
      <c r="H4" s="93" t="s">
        <v>208</v>
      </c>
      <c r="I4" s="93"/>
      <c r="J4" s="107" t="s">
        <v>67</v>
      </c>
      <c r="K4" s="138" t="s">
        <v>68</v>
      </c>
    </row>
    <row r="5" spans="1:11">
      <c r="A5" s="91" t="s">
        <v>209</v>
      </c>
      <c r="B5" s="94">
        <v>1</v>
      </c>
      <c r="C5" s="94"/>
      <c r="D5" s="87" t="s">
        <v>210</v>
      </c>
      <c r="E5" s="87" t="s">
        <v>211</v>
      </c>
      <c r="F5" s="87" t="s">
        <v>212</v>
      </c>
      <c r="G5" s="87" t="s">
        <v>213</v>
      </c>
      <c r="H5" s="93" t="s">
        <v>214</v>
      </c>
      <c r="I5" s="93"/>
      <c r="J5" s="107" t="s">
        <v>67</v>
      </c>
      <c r="K5" s="138" t="s">
        <v>68</v>
      </c>
    </row>
    <row r="6" ht="15" spans="1:11">
      <c r="A6" s="95" t="s">
        <v>215</v>
      </c>
      <c r="B6" s="96">
        <v>125</v>
      </c>
      <c r="C6" s="96"/>
      <c r="D6" s="97" t="s">
        <v>216</v>
      </c>
      <c r="E6" s="98"/>
      <c r="F6" s="99">
        <v>2689</v>
      </c>
      <c r="G6" s="97"/>
      <c r="H6" s="100" t="s">
        <v>217</v>
      </c>
      <c r="I6" s="100"/>
      <c r="J6" s="99" t="s">
        <v>67</v>
      </c>
      <c r="K6" s="139" t="s">
        <v>68</v>
      </c>
    </row>
    <row r="7" ht="15" spans="1:11">
      <c r="A7" s="101"/>
      <c r="B7" s="102"/>
      <c r="C7" s="102"/>
      <c r="D7" s="101"/>
      <c r="E7" s="102"/>
      <c r="F7" s="103"/>
      <c r="G7" s="101"/>
      <c r="H7" s="103"/>
      <c r="I7" s="102"/>
      <c r="J7" s="102"/>
      <c r="K7" s="102"/>
    </row>
    <row r="8" spans="1:11">
      <c r="A8" s="104" t="s">
        <v>218</v>
      </c>
      <c r="B8" s="82" t="s">
        <v>219</v>
      </c>
      <c r="C8" s="82" t="s">
        <v>220</v>
      </c>
      <c r="D8" s="82" t="s">
        <v>221</v>
      </c>
      <c r="E8" s="82" t="s">
        <v>222</v>
      </c>
      <c r="F8" s="82" t="s">
        <v>223</v>
      </c>
      <c r="G8" s="105" t="s">
        <v>79</v>
      </c>
      <c r="H8" s="106"/>
      <c r="I8" s="106"/>
      <c r="J8" s="106"/>
      <c r="K8" s="140"/>
    </row>
    <row r="9" spans="1:11">
      <c r="A9" s="91" t="s">
        <v>224</v>
      </c>
      <c r="B9" s="93"/>
      <c r="C9" s="107" t="s">
        <v>67</v>
      </c>
      <c r="D9" s="107" t="s">
        <v>68</v>
      </c>
      <c r="E9" s="87" t="s">
        <v>225</v>
      </c>
      <c r="F9" s="108" t="s">
        <v>226</v>
      </c>
      <c r="G9" s="109"/>
      <c r="H9" s="110"/>
      <c r="I9" s="110"/>
      <c r="J9" s="110"/>
      <c r="K9" s="141"/>
    </row>
    <row r="10" spans="1:11">
      <c r="A10" s="91" t="s">
        <v>227</v>
      </c>
      <c r="B10" s="93"/>
      <c r="C10" s="107" t="s">
        <v>67</v>
      </c>
      <c r="D10" s="107" t="s">
        <v>68</v>
      </c>
      <c r="E10" s="87" t="s">
        <v>228</v>
      </c>
      <c r="F10" s="108" t="s">
        <v>229</v>
      </c>
      <c r="G10" s="109" t="s">
        <v>230</v>
      </c>
      <c r="H10" s="110"/>
      <c r="I10" s="110"/>
      <c r="J10" s="110"/>
      <c r="K10" s="141"/>
    </row>
    <row r="11" spans="1:11">
      <c r="A11" s="111" t="s">
        <v>188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42"/>
    </row>
    <row r="12" spans="1:11">
      <c r="A12" s="84" t="s">
        <v>89</v>
      </c>
      <c r="B12" s="107" t="s">
        <v>85</v>
      </c>
      <c r="C12" s="107" t="s">
        <v>86</v>
      </c>
      <c r="D12" s="108"/>
      <c r="E12" s="87" t="s">
        <v>87</v>
      </c>
      <c r="F12" s="107" t="s">
        <v>85</v>
      </c>
      <c r="G12" s="107" t="s">
        <v>86</v>
      </c>
      <c r="H12" s="107"/>
      <c r="I12" s="87" t="s">
        <v>231</v>
      </c>
      <c r="J12" s="107" t="s">
        <v>85</v>
      </c>
      <c r="K12" s="138" t="s">
        <v>86</v>
      </c>
    </row>
    <row r="13" spans="1:11">
      <c r="A13" s="84" t="s">
        <v>92</v>
      </c>
      <c r="B13" s="107" t="s">
        <v>85</v>
      </c>
      <c r="C13" s="107" t="s">
        <v>86</v>
      </c>
      <c r="D13" s="108"/>
      <c r="E13" s="87" t="s">
        <v>97</v>
      </c>
      <c r="F13" s="107" t="s">
        <v>85</v>
      </c>
      <c r="G13" s="107" t="s">
        <v>86</v>
      </c>
      <c r="H13" s="107"/>
      <c r="I13" s="87" t="s">
        <v>232</v>
      </c>
      <c r="J13" s="107" t="s">
        <v>85</v>
      </c>
      <c r="K13" s="138" t="s">
        <v>86</v>
      </c>
    </row>
    <row r="14" ht="15" spans="1:11">
      <c r="A14" s="95" t="s">
        <v>233</v>
      </c>
      <c r="B14" s="99" t="s">
        <v>85</v>
      </c>
      <c r="C14" s="99" t="s">
        <v>86</v>
      </c>
      <c r="D14" s="98"/>
      <c r="E14" s="97" t="s">
        <v>234</v>
      </c>
      <c r="F14" s="99" t="s">
        <v>85</v>
      </c>
      <c r="G14" s="99" t="s">
        <v>86</v>
      </c>
      <c r="H14" s="99"/>
      <c r="I14" s="97" t="s">
        <v>235</v>
      </c>
      <c r="J14" s="99" t="s">
        <v>85</v>
      </c>
      <c r="K14" s="139" t="s">
        <v>86</v>
      </c>
    </row>
    <row r="15" ht="15" spans="1:11">
      <c r="A15" s="101"/>
      <c r="B15" s="113"/>
      <c r="C15" s="113"/>
      <c r="D15" s="102"/>
      <c r="E15" s="101"/>
      <c r="F15" s="113"/>
      <c r="G15" s="113"/>
      <c r="H15" s="113"/>
      <c r="I15" s="101"/>
      <c r="J15" s="113"/>
      <c r="K15" s="113"/>
    </row>
    <row r="16" s="74" customFormat="1" spans="1:11">
      <c r="A16" s="78" t="s">
        <v>236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43"/>
    </row>
    <row r="17" spans="1:11">
      <c r="A17" s="91" t="s">
        <v>237</v>
      </c>
      <c r="B17" s="93"/>
      <c r="C17" s="93"/>
      <c r="D17" s="93"/>
      <c r="E17" s="93"/>
      <c r="F17" s="93"/>
      <c r="G17" s="93"/>
      <c r="H17" s="93"/>
      <c r="I17" s="93"/>
      <c r="J17" s="93"/>
      <c r="K17" s="144"/>
    </row>
    <row r="18" spans="1:11">
      <c r="A18" s="91" t="s">
        <v>238</v>
      </c>
      <c r="B18" s="93"/>
      <c r="C18" s="93"/>
      <c r="D18" s="93"/>
      <c r="E18" s="93"/>
      <c r="F18" s="93"/>
      <c r="G18" s="93"/>
      <c r="H18" s="93"/>
      <c r="I18" s="93"/>
      <c r="J18" s="93"/>
      <c r="K18" s="144"/>
    </row>
    <row r="19" spans="1:11">
      <c r="A19" s="115" t="s">
        <v>239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38"/>
    </row>
    <row r="20" spans="1:11">
      <c r="A20" s="116"/>
      <c r="B20" s="117"/>
      <c r="C20" s="117"/>
      <c r="D20" s="117"/>
      <c r="E20" s="117"/>
      <c r="F20" s="117"/>
      <c r="G20" s="117"/>
      <c r="H20" s="117"/>
      <c r="I20" s="117"/>
      <c r="J20" s="117"/>
      <c r="K20" s="145"/>
    </row>
    <row r="21" spans="1:11">
      <c r="A21" s="116"/>
      <c r="B21" s="117"/>
      <c r="C21" s="117"/>
      <c r="D21" s="117"/>
      <c r="E21" s="117"/>
      <c r="F21" s="117"/>
      <c r="G21" s="117"/>
      <c r="H21" s="117"/>
      <c r="I21" s="117"/>
      <c r="J21" s="117"/>
      <c r="K21" s="145"/>
    </row>
    <row r="22" spans="1:11">
      <c r="A22" s="116"/>
      <c r="B22" s="117"/>
      <c r="C22" s="117"/>
      <c r="D22" s="117"/>
      <c r="E22" s="117"/>
      <c r="F22" s="117"/>
      <c r="G22" s="117"/>
      <c r="H22" s="117"/>
      <c r="I22" s="117"/>
      <c r="J22" s="117"/>
      <c r="K22" s="145"/>
    </row>
    <row r="23" spans="1:11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46"/>
    </row>
    <row r="24" spans="1:11">
      <c r="A24" s="91" t="s">
        <v>125</v>
      </c>
      <c r="B24" s="93"/>
      <c r="C24" s="107" t="s">
        <v>67</v>
      </c>
      <c r="D24" s="107" t="s">
        <v>68</v>
      </c>
      <c r="E24" s="90"/>
      <c r="F24" s="90"/>
      <c r="G24" s="90"/>
      <c r="H24" s="90"/>
      <c r="I24" s="90"/>
      <c r="J24" s="90"/>
      <c r="K24" s="137"/>
    </row>
    <row r="25" ht="15" spans="1:11">
      <c r="A25" s="120" t="s">
        <v>240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47"/>
    </row>
    <row r="26" ht="15" spans="1:1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</row>
    <row r="27" spans="1:11">
      <c r="A27" s="123" t="s">
        <v>241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40"/>
    </row>
    <row r="28" spans="1:11">
      <c r="A28" s="124" t="s">
        <v>242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48"/>
    </row>
    <row r="29" spans="1:11">
      <c r="A29" s="124" t="s">
        <v>243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48"/>
    </row>
    <row r="30" spans="1:11">
      <c r="A30" s="124"/>
      <c r="B30" s="125"/>
      <c r="C30" s="125"/>
      <c r="D30" s="125"/>
      <c r="E30" s="125"/>
      <c r="F30" s="125"/>
      <c r="G30" s="125"/>
      <c r="H30" s="125"/>
      <c r="I30" s="125"/>
      <c r="J30" s="125"/>
      <c r="K30" s="148"/>
    </row>
    <row r="31" spans="1:11">
      <c r="A31" s="124"/>
      <c r="B31" s="125"/>
      <c r="C31" s="125"/>
      <c r="D31" s="125"/>
      <c r="E31" s="125"/>
      <c r="F31" s="125"/>
      <c r="G31" s="125"/>
      <c r="H31" s="125"/>
      <c r="I31" s="125"/>
      <c r="J31" s="125"/>
      <c r="K31" s="148"/>
    </row>
    <row r="32" spans="1:11">
      <c r="A32" s="124"/>
      <c r="B32" s="125"/>
      <c r="C32" s="125"/>
      <c r="D32" s="125"/>
      <c r="E32" s="125"/>
      <c r="F32" s="125"/>
      <c r="G32" s="125"/>
      <c r="H32" s="125"/>
      <c r="I32" s="125"/>
      <c r="J32" s="125"/>
      <c r="K32" s="148"/>
    </row>
    <row r="33" ht="23" customHeight="1" spans="1:11">
      <c r="A33" s="124"/>
      <c r="B33" s="125"/>
      <c r="C33" s="125"/>
      <c r="D33" s="125"/>
      <c r="E33" s="125"/>
      <c r="F33" s="125"/>
      <c r="G33" s="125"/>
      <c r="H33" s="125"/>
      <c r="I33" s="125"/>
      <c r="J33" s="125"/>
      <c r="K33" s="148"/>
    </row>
    <row r="34" ht="23" customHeight="1" spans="1:11">
      <c r="A34" s="116"/>
      <c r="B34" s="117"/>
      <c r="C34" s="117"/>
      <c r="D34" s="117"/>
      <c r="E34" s="117"/>
      <c r="F34" s="117"/>
      <c r="G34" s="117"/>
      <c r="H34" s="117"/>
      <c r="I34" s="117"/>
      <c r="J34" s="117"/>
      <c r="K34" s="145"/>
    </row>
    <row r="35" ht="23" customHeight="1" spans="1:11">
      <c r="A35" s="126"/>
      <c r="B35" s="117"/>
      <c r="C35" s="117"/>
      <c r="D35" s="117"/>
      <c r="E35" s="117"/>
      <c r="F35" s="117"/>
      <c r="G35" s="117"/>
      <c r="H35" s="117"/>
      <c r="I35" s="117"/>
      <c r="J35" s="117"/>
      <c r="K35" s="145"/>
    </row>
    <row r="36" ht="23" customHeight="1" spans="1:11">
      <c r="A36" s="127"/>
      <c r="B36" s="128"/>
      <c r="C36" s="128"/>
      <c r="D36" s="128"/>
      <c r="E36" s="128"/>
      <c r="F36" s="128"/>
      <c r="G36" s="128"/>
      <c r="H36" s="128"/>
      <c r="I36" s="128"/>
      <c r="J36" s="128"/>
      <c r="K36" s="149"/>
    </row>
    <row r="37" ht="18.75" customHeight="1" spans="1:11">
      <c r="A37" s="129" t="s">
        <v>244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50"/>
    </row>
    <row r="38" s="75" customFormat="1" ht="18.75" customHeight="1" spans="1:11">
      <c r="A38" s="91" t="s">
        <v>245</v>
      </c>
      <c r="B38" s="93"/>
      <c r="C38" s="93"/>
      <c r="D38" s="90" t="s">
        <v>246</v>
      </c>
      <c r="E38" s="90"/>
      <c r="F38" s="131" t="s">
        <v>247</v>
      </c>
      <c r="G38" s="132"/>
      <c r="H38" s="93" t="s">
        <v>248</v>
      </c>
      <c r="I38" s="93"/>
      <c r="J38" s="93" t="s">
        <v>249</v>
      </c>
      <c r="K38" s="144"/>
    </row>
    <row r="39" ht="18.75" customHeight="1" spans="1:13">
      <c r="A39" s="91" t="s">
        <v>126</v>
      </c>
      <c r="B39" s="93" t="s">
        <v>250</v>
      </c>
      <c r="C39" s="93"/>
      <c r="D39" s="93"/>
      <c r="E39" s="93"/>
      <c r="F39" s="93"/>
      <c r="G39" s="93"/>
      <c r="H39" s="93"/>
      <c r="I39" s="93"/>
      <c r="J39" s="93"/>
      <c r="K39" s="144"/>
      <c r="M39" s="75"/>
    </row>
    <row r="40" ht="31" customHeight="1" spans="1:11">
      <c r="A40" s="91"/>
      <c r="B40" s="93"/>
      <c r="C40" s="93"/>
      <c r="D40" s="93"/>
      <c r="E40" s="93"/>
      <c r="F40" s="93"/>
      <c r="G40" s="93"/>
      <c r="H40" s="93"/>
      <c r="I40" s="93"/>
      <c r="J40" s="93"/>
      <c r="K40" s="144"/>
    </row>
    <row r="41" ht="18.75" customHeight="1" spans="1:11">
      <c r="A41" s="91"/>
      <c r="B41" s="93"/>
      <c r="C41" s="93"/>
      <c r="D41" s="93"/>
      <c r="E41" s="93"/>
      <c r="F41" s="93"/>
      <c r="G41" s="93"/>
      <c r="H41" s="93"/>
      <c r="I41" s="93"/>
      <c r="J41" s="93"/>
      <c r="K41" s="144"/>
    </row>
    <row r="42" ht="32" customHeight="1" spans="1:11">
      <c r="A42" s="95" t="s">
        <v>137</v>
      </c>
      <c r="B42" s="133" t="s">
        <v>251</v>
      </c>
      <c r="C42" s="133"/>
      <c r="D42" s="97" t="s">
        <v>252</v>
      </c>
      <c r="E42" s="98"/>
      <c r="F42" s="97" t="s">
        <v>140</v>
      </c>
      <c r="G42" s="134">
        <v>44718</v>
      </c>
      <c r="H42" s="135" t="s">
        <v>141</v>
      </c>
      <c r="I42" s="135"/>
      <c r="J42" s="133" t="s">
        <v>145</v>
      </c>
      <c r="K42" s="15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L20" sqref="L20"/>
    </sheetView>
  </sheetViews>
  <sheetFormatPr defaultColWidth="9" defaultRowHeight="14.25"/>
  <cols>
    <col min="10" max="10" width="10.375"/>
  </cols>
  <sheetData>
    <row r="1" ht="15" spans="1:14">
      <c r="A1" s="48" t="s">
        <v>146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ht="25" customHeight="1" spans="1:14">
      <c r="A2" s="50" t="s">
        <v>62</v>
      </c>
      <c r="B2" s="51" t="s">
        <v>63</v>
      </c>
      <c r="C2" s="51"/>
      <c r="D2" s="52" t="s">
        <v>69</v>
      </c>
      <c r="E2" s="51" t="s">
        <v>70</v>
      </c>
      <c r="F2" s="51"/>
      <c r="G2" s="51"/>
      <c r="H2" s="53"/>
      <c r="I2" s="65" t="s">
        <v>57</v>
      </c>
      <c r="J2" s="51"/>
      <c r="K2" s="51"/>
      <c r="L2" s="51"/>
      <c r="M2" s="51"/>
      <c r="N2" s="66"/>
    </row>
    <row r="3" ht="25" customHeight="1" spans="1:14">
      <c r="A3" s="54" t="s">
        <v>147</v>
      </c>
      <c r="B3" s="55" t="s">
        <v>148</v>
      </c>
      <c r="C3" s="55"/>
      <c r="D3" s="55"/>
      <c r="E3" s="55"/>
      <c r="F3" s="55"/>
      <c r="G3" s="55"/>
      <c r="H3" s="56"/>
      <c r="I3" s="67" t="s">
        <v>149</v>
      </c>
      <c r="J3" s="67"/>
      <c r="K3" s="67"/>
      <c r="L3" s="67"/>
      <c r="M3" s="67"/>
      <c r="N3" s="68"/>
    </row>
    <row r="4" ht="25" customHeight="1" spans="1:14">
      <c r="A4" s="54"/>
      <c r="B4" s="57" t="s">
        <v>112</v>
      </c>
      <c r="C4" s="57" t="s">
        <v>113</v>
      </c>
      <c r="D4" s="58" t="s">
        <v>114</v>
      </c>
      <c r="E4" s="57" t="s">
        <v>115</v>
      </c>
      <c r="F4" s="57" t="s">
        <v>116</v>
      </c>
      <c r="G4" s="57" t="s">
        <v>117</v>
      </c>
      <c r="H4" s="56"/>
      <c r="I4" s="57" t="s">
        <v>253</v>
      </c>
      <c r="J4" s="57" t="s">
        <v>254</v>
      </c>
      <c r="K4" s="58" t="s">
        <v>255</v>
      </c>
      <c r="L4" s="57" t="s">
        <v>256</v>
      </c>
      <c r="M4" s="57" t="s">
        <v>257</v>
      </c>
      <c r="N4" s="57" t="s">
        <v>258</v>
      </c>
    </row>
    <row r="5" ht="25" customHeight="1" spans="1:14">
      <c r="A5" s="54"/>
      <c r="B5" s="57" t="s">
        <v>152</v>
      </c>
      <c r="C5" s="57" t="s">
        <v>153</v>
      </c>
      <c r="D5" s="57" t="s">
        <v>154</v>
      </c>
      <c r="E5" s="57" t="s">
        <v>155</v>
      </c>
      <c r="F5" s="57" t="s">
        <v>156</v>
      </c>
      <c r="G5" s="57" t="s">
        <v>157</v>
      </c>
      <c r="H5" s="56"/>
      <c r="I5" s="57" t="s">
        <v>152</v>
      </c>
      <c r="J5" s="57" t="s">
        <v>153</v>
      </c>
      <c r="K5" s="57" t="s">
        <v>154</v>
      </c>
      <c r="L5" s="57" t="s">
        <v>155</v>
      </c>
      <c r="M5" s="57" t="s">
        <v>156</v>
      </c>
      <c r="N5" s="57" t="s">
        <v>157</v>
      </c>
    </row>
    <row r="6" ht="25" customHeight="1" spans="1:14">
      <c r="A6" s="59" t="s">
        <v>158</v>
      </c>
      <c r="B6" s="57">
        <f>C6-2.1</f>
        <v>98.8</v>
      </c>
      <c r="C6" s="57">
        <f>D6-2.1</f>
        <v>100.9</v>
      </c>
      <c r="D6" s="57">
        <v>103</v>
      </c>
      <c r="E6" s="60">
        <f t="shared" ref="E6:G6" si="0">D6+2.1</f>
        <v>105.1</v>
      </c>
      <c r="F6" s="60">
        <f t="shared" si="0"/>
        <v>107.2</v>
      </c>
      <c r="G6" s="60">
        <f t="shared" si="0"/>
        <v>109.3</v>
      </c>
      <c r="H6" s="56"/>
      <c r="I6" s="69" t="s">
        <v>259</v>
      </c>
      <c r="J6" s="69" t="s">
        <v>260</v>
      </c>
      <c r="K6" s="70" t="s">
        <v>196</v>
      </c>
      <c r="L6" s="70" t="s">
        <v>197</v>
      </c>
      <c r="M6" s="70" t="s">
        <v>198</v>
      </c>
      <c r="N6" s="70" t="s">
        <v>199</v>
      </c>
    </row>
    <row r="7" ht="25" customHeight="1" spans="1:14">
      <c r="A7" s="61" t="s">
        <v>162</v>
      </c>
      <c r="B7" s="59">
        <f>C7-4</f>
        <v>78</v>
      </c>
      <c r="C7" s="59">
        <f>D7-4</f>
        <v>82</v>
      </c>
      <c r="D7" s="60">
        <v>86</v>
      </c>
      <c r="E7" s="59">
        <f t="shared" ref="E7:E9" si="1">D7+4</f>
        <v>90</v>
      </c>
      <c r="F7" s="59">
        <f>E7+5</f>
        <v>95</v>
      </c>
      <c r="G7" s="60">
        <f>F7+6</f>
        <v>101</v>
      </c>
      <c r="H7" s="56"/>
      <c r="I7" s="69" t="s">
        <v>261</v>
      </c>
      <c r="J7" s="69" t="s">
        <v>261</v>
      </c>
      <c r="K7" s="71" t="s">
        <v>262</v>
      </c>
      <c r="L7" s="71" t="s">
        <v>263</v>
      </c>
      <c r="M7" s="71" t="s">
        <v>264</v>
      </c>
      <c r="N7" s="71" t="s">
        <v>261</v>
      </c>
    </row>
    <row r="8" ht="25" customHeight="1" spans="1:14">
      <c r="A8" s="61" t="s">
        <v>163</v>
      </c>
      <c r="B8" s="59">
        <f>C8-4</f>
        <v>86</v>
      </c>
      <c r="C8" s="59">
        <f>D8-4</f>
        <v>90</v>
      </c>
      <c r="D8" s="60">
        <v>94</v>
      </c>
      <c r="E8" s="59">
        <f t="shared" si="1"/>
        <v>98</v>
      </c>
      <c r="F8" s="59">
        <f>E8+5</f>
        <v>103</v>
      </c>
      <c r="G8" s="60">
        <f>F8+6</f>
        <v>109</v>
      </c>
      <c r="H8" s="56"/>
      <c r="I8" s="69" t="s">
        <v>261</v>
      </c>
      <c r="J8" s="69" t="s">
        <v>265</v>
      </c>
      <c r="K8" s="71" t="s">
        <v>266</v>
      </c>
      <c r="L8" s="71" t="s">
        <v>266</v>
      </c>
      <c r="M8" s="71" t="s">
        <v>202</v>
      </c>
      <c r="N8" s="71" t="s">
        <v>267</v>
      </c>
    </row>
    <row r="9" ht="25" customHeight="1" spans="1:14">
      <c r="A9" s="59" t="s">
        <v>165</v>
      </c>
      <c r="B9" s="60">
        <f>C9-3.6</f>
        <v>99.8</v>
      </c>
      <c r="C9" s="60">
        <f>D9-3.6</f>
        <v>103.4</v>
      </c>
      <c r="D9" s="60">
        <v>107</v>
      </c>
      <c r="E9" s="59">
        <f t="shared" si="1"/>
        <v>111</v>
      </c>
      <c r="F9" s="59">
        <f>E9+4</f>
        <v>115</v>
      </c>
      <c r="G9" s="60">
        <f>F9+4</f>
        <v>119</v>
      </c>
      <c r="H9" s="56"/>
      <c r="I9" s="69" t="s">
        <v>268</v>
      </c>
      <c r="J9" s="69" t="s">
        <v>269</v>
      </c>
      <c r="K9" s="71" t="s">
        <v>266</v>
      </c>
      <c r="L9" s="71" t="s">
        <v>266</v>
      </c>
      <c r="M9" s="71" t="s">
        <v>202</v>
      </c>
      <c r="N9" s="71" t="s">
        <v>270</v>
      </c>
    </row>
    <row r="10" ht="25" customHeight="1" spans="1:14">
      <c r="A10" s="59" t="s">
        <v>167</v>
      </c>
      <c r="B10" s="59">
        <f>C10-1.15</f>
        <v>29.7</v>
      </c>
      <c r="C10" s="59">
        <f>D10-1.15</f>
        <v>30.85</v>
      </c>
      <c r="D10" s="60">
        <v>32</v>
      </c>
      <c r="E10" s="59">
        <f t="shared" ref="E10:G10" si="2">D10+1.3</f>
        <v>33.3</v>
      </c>
      <c r="F10" s="59">
        <f t="shared" si="2"/>
        <v>34.6</v>
      </c>
      <c r="G10" s="60">
        <f t="shared" si="2"/>
        <v>35.9</v>
      </c>
      <c r="H10" s="56"/>
      <c r="I10" s="69" t="s">
        <v>271</v>
      </c>
      <c r="J10" s="69" t="s">
        <v>272</v>
      </c>
      <c r="K10" s="71" t="s">
        <v>262</v>
      </c>
      <c r="L10" s="71" t="s">
        <v>262</v>
      </c>
      <c r="M10" s="71" t="s">
        <v>262</v>
      </c>
      <c r="N10" s="71" t="s">
        <v>262</v>
      </c>
    </row>
    <row r="11" ht="25" customHeight="1" spans="1:14">
      <c r="A11" s="59" t="s">
        <v>168</v>
      </c>
      <c r="B11" s="59">
        <f>C11-0.7</f>
        <v>21.6</v>
      </c>
      <c r="C11" s="59">
        <f>D11-0.7</f>
        <v>22.3</v>
      </c>
      <c r="D11" s="60">
        <v>23</v>
      </c>
      <c r="E11" s="59">
        <f>D11+0.7</f>
        <v>23.7</v>
      </c>
      <c r="F11" s="59">
        <f>E11+0.7</f>
        <v>24.4</v>
      </c>
      <c r="G11" s="60">
        <f>F11+0.9</f>
        <v>25.3</v>
      </c>
      <c r="H11" s="56"/>
      <c r="I11" s="69" t="s">
        <v>261</v>
      </c>
      <c r="J11" s="69" t="s">
        <v>261</v>
      </c>
      <c r="K11" s="71" t="s">
        <v>273</v>
      </c>
      <c r="L11" s="71" t="s">
        <v>261</v>
      </c>
      <c r="M11" s="71" t="s">
        <v>261</v>
      </c>
      <c r="N11" s="71" t="s">
        <v>261</v>
      </c>
    </row>
    <row r="12" ht="25" customHeight="1" spans="1:14">
      <c r="A12" s="59" t="s">
        <v>169</v>
      </c>
      <c r="B12" s="59">
        <f>C12-0.5</f>
        <v>19.5</v>
      </c>
      <c r="C12" s="59">
        <f>D12-0.5</f>
        <v>20</v>
      </c>
      <c r="D12" s="60">
        <v>20.5</v>
      </c>
      <c r="E12" s="59">
        <f>D12+0.5</f>
        <v>21</v>
      </c>
      <c r="F12" s="59">
        <f>E12+0.5</f>
        <v>21.5</v>
      </c>
      <c r="G12" s="60">
        <f>F12+0.7</f>
        <v>22.2</v>
      </c>
      <c r="H12" s="56"/>
      <c r="I12" s="69" t="s">
        <v>269</v>
      </c>
      <c r="J12" s="69" t="s">
        <v>262</v>
      </c>
      <c r="K12" s="71" t="s">
        <v>262</v>
      </c>
      <c r="L12" s="71" t="s">
        <v>261</v>
      </c>
      <c r="M12" s="71" t="s">
        <v>261</v>
      </c>
      <c r="N12" s="71" t="s">
        <v>261</v>
      </c>
    </row>
    <row r="13" ht="25" customHeight="1" spans="1:14">
      <c r="A13" s="59" t="s">
        <v>170</v>
      </c>
      <c r="B13" s="60">
        <f>C13-0.7</f>
        <v>27.7</v>
      </c>
      <c r="C13" s="60">
        <f>D13-0.6</f>
        <v>28.4</v>
      </c>
      <c r="D13" s="60">
        <v>29</v>
      </c>
      <c r="E13" s="59">
        <f>D13+0.6</f>
        <v>29.6</v>
      </c>
      <c r="F13" s="59">
        <f>E13+0.7</f>
        <v>30.3</v>
      </c>
      <c r="G13" s="60">
        <f>F13+0.6</f>
        <v>30.9</v>
      </c>
      <c r="H13" s="56"/>
      <c r="I13" s="69" t="s">
        <v>261</v>
      </c>
      <c r="J13" s="69" t="s">
        <v>261</v>
      </c>
      <c r="K13" s="71" t="s">
        <v>274</v>
      </c>
      <c r="L13" s="71" t="s">
        <v>275</v>
      </c>
      <c r="M13" s="71" t="s">
        <v>261</v>
      </c>
      <c r="N13" s="71" t="s">
        <v>261</v>
      </c>
    </row>
    <row r="14" ht="25" customHeight="1" spans="1:14">
      <c r="A14" s="62" t="s">
        <v>171</v>
      </c>
      <c r="B14" s="63">
        <f>C14-0.9</f>
        <v>40.7</v>
      </c>
      <c r="C14" s="63">
        <f>D14-0.9</f>
        <v>41.6</v>
      </c>
      <c r="D14" s="63">
        <v>42.5</v>
      </c>
      <c r="E14" s="62">
        <f t="shared" ref="E14:G14" si="3">D14+1.1</f>
        <v>43.6</v>
      </c>
      <c r="F14" s="62">
        <f t="shared" si="3"/>
        <v>44.7</v>
      </c>
      <c r="G14" s="63">
        <f t="shared" si="3"/>
        <v>45.8</v>
      </c>
      <c r="H14" s="56"/>
      <c r="I14" s="69" t="s">
        <v>276</v>
      </c>
      <c r="J14" s="69" t="s">
        <v>261</v>
      </c>
      <c r="K14" s="71" t="s">
        <v>261</v>
      </c>
      <c r="L14" s="71" t="s">
        <v>261</v>
      </c>
      <c r="M14" s="71" t="s">
        <v>261</v>
      </c>
      <c r="N14" s="71" t="s">
        <v>261</v>
      </c>
    </row>
    <row r="15" s="47" customFormat="1" spans="1:14">
      <c r="A15" s="47" t="s">
        <v>180</v>
      </c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="47" customFormat="1" spans="1:13">
      <c r="A16" s="64"/>
      <c r="B16" s="64"/>
      <c r="C16" s="64"/>
      <c r="D16" s="64"/>
      <c r="E16" s="64"/>
      <c r="F16" s="64"/>
      <c r="G16" s="64"/>
      <c r="H16" s="64"/>
      <c r="I16" s="72" t="s">
        <v>181</v>
      </c>
      <c r="J16" s="73">
        <v>44719</v>
      </c>
      <c r="K16" s="72" t="s">
        <v>182</v>
      </c>
      <c r="L16" s="72"/>
      <c r="M16" s="72" t="s">
        <v>183</v>
      </c>
    </row>
    <row r="17" s="47" customFormat="1" ht="26" customHeight="1"/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F4" sqref="F4:F5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278</v>
      </c>
      <c r="B2" s="5" t="s">
        <v>279</v>
      </c>
      <c r="C2" s="5" t="s">
        <v>280</v>
      </c>
      <c r="D2" s="5" t="s">
        <v>281</v>
      </c>
      <c r="E2" s="5" t="s">
        <v>282</v>
      </c>
      <c r="F2" s="5" t="s">
        <v>283</v>
      </c>
      <c r="G2" s="5" t="s">
        <v>284</v>
      </c>
      <c r="H2" s="5" t="s">
        <v>285</v>
      </c>
      <c r="I2" s="4" t="s">
        <v>286</v>
      </c>
      <c r="J2" s="4" t="s">
        <v>287</v>
      </c>
      <c r="K2" s="4" t="s">
        <v>288</v>
      </c>
      <c r="L2" s="4" t="s">
        <v>289</v>
      </c>
      <c r="M2" s="4" t="s">
        <v>290</v>
      </c>
      <c r="N2" s="5" t="s">
        <v>291</v>
      </c>
      <c r="O2" s="5" t="s">
        <v>292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293</v>
      </c>
      <c r="J3" s="4" t="s">
        <v>293</v>
      </c>
      <c r="K3" s="4" t="s">
        <v>293</v>
      </c>
      <c r="L3" s="4" t="s">
        <v>293</v>
      </c>
      <c r="M3" s="4" t="s">
        <v>293</v>
      </c>
      <c r="N3" s="7"/>
      <c r="O3" s="7"/>
    </row>
    <row r="4" ht="31.5" spans="1:15">
      <c r="A4" s="9">
        <v>1</v>
      </c>
      <c r="B4" s="10">
        <v>1002</v>
      </c>
      <c r="C4" s="361" t="s">
        <v>294</v>
      </c>
      <c r="D4" s="362" t="s">
        <v>295</v>
      </c>
      <c r="E4" s="10" t="s">
        <v>63</v>
      </c>
      <c r="F4" s="363" t="s">
        <v>296</v>
      </c>
      <c r="G4" s="10" t="s">
        <v>67</v>
      </c>
      <c r="H4" s="10" t="s">
        <v>67</v>
      </c>
      <c r="I4" s="10">
        <v>2</v>
      </c>
      <c r="J4" s="10">
        <v>1</v>
      </c>
      <c r="K4" s="10">
        <v>2</v>
      </c>
      <c r="L4" s="10">
        <v>2</v>
      </c>
      <c r="M4" s="10">
        <v>3</v>
      </c>
      <c r="N4" s="10">
        <v>10</v>
      </c>
      <c r="O4" s="10" t="s">
        <v>297</v>
      </c>
    </row>
    <row r="5" ht="31.5" spans="1:15">
      <c r="A5" s="9">
        <v>2</v>
      </c>
      <c r="B5" s="10">
        <v>63</v>
      </c>
      <c r="C5" s="361" t="s">
        <v>294</v>
      </c>
      <c r="D5" s="364" t="s">
        <v>298</v>
      </c>
      <c r="E5" s="10" t="s">
        <v>63</v>
      </c>
      <c r="F5" s="363" t="s">
        <v>296</v>
      </c>
      <c r="G5" s="10" t="s">
        <v>67</v>
      </c>
      <c r="H5" s="10" t="s">
        <v>67</v>
      </c>
      <c r="I5" s="10">
        <v>3</v>
      </c>
      <c r="J5" s="10">
        <v>1</v>
      </c>
      <c r="K5" s="10">
        <v>1</v>
      </c>
      <c r="L5" s="10">
        <v>2</v>
      </c>
      <c r="M5" s="10">
        <v>3</v>
      </c>
      <c r="N5" s="10">
        <v>10</v>
      </c>
      <c r="O5" s="10" t="s">
        <v>297</v>
      </c>
    </row>
    <row r="6" spans="1: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="2" customFormat="1" ht="18.75" spans="1:15">
      <c r="A10" s="11" t="s">
        <v>299</v>
      </c>
      <c r="B10" s="12"/>
      <c r="C10" s="12"/>
      <c r="D10" s="13"/>
      <c r="E10" s="14"/>
      <c r="F10" s="31"/>
      <c r="G10" s="31"/>
      <c r="H10" s="31"/>
      <c r="I10" s="26"/>
      <c r="J10" s="11" t="s">
        <v>300</v>
      </c>
      <c r="K10" s="12"/>
      <c r="L10" s="12"/>
      <c r="M10" s="13"/>
      <c r="N10" s="12"/>
      <c r="O10" s="19"/>
    </row>
    <row r="11" ht="16.5" spans="1:15">
      <c r="A11" s="15" t="s">
        <v>301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5 O6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验货尺寸表（尾期）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2022-06-07T10:54:19Z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