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<sst xmlns="http://schemas.openxmlformats.org/spreadsheetml/2006/main" count="274" uniqueCount="76">
  <si>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</si>
  <si>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</si>
  <si>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</si>
  <si>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</si>
  <si>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</si>
  <si>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</si>
  <si>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</si>
  <si>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</si>
  <si>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</si>
  <si>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</si>
  <si>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</si>
  <si>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</si>
  <si>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</si>
  <si>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</si>
  <si>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</si>
  <si>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</si>
  <si>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</si>
  <si>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</si>
  <si>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</si>
  <si>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TAWWAK91263</t>
  </si>
  <si>
    <t>品名</t>
  </si>
  <si>
    <t>男式套绒冲锋衣</t>
  </si>
  <si>
    <t>生产工厂</t>
  </si>
  <si>
    <t>东元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</si>
  <si>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</si>
  <si>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</si>
  <si>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</si>
  <si>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</si>
  <si>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</si>
  <si>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</si>
  <si>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</si>
  <si>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</si>
  <si>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</si>
  <si>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XXXL</t>
    </r>
  </si>
  <si>
    <t>灰绿/藏蓝  L</t>
  </si>
  <si>
    <t>花灰/黑色  XXL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</si>
  <si>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</si>
  <si>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</si>
  <si>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</si>
  <si>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</si>
  <si>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t>185/104B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</si>
  <si>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</si>
  <si>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r>
      <rPr>
        <sz val="11"/>
        <rFont val="宋体"/>
        <charset val="134"/>
      </rPr>
      <t>19</t>
    </r>
    <r>
      <rPr>
        <sz val="11"/>
        <rFont val="宋体"/>
        <charset val="134"/>
      </rPr>
      <t>5</t>
    </r>
    <r>
      <rPr>
        <sz val="11"/>
        <rFont val="宋体"/>
        <charset val="134"/>
      </rPr>
      <t>/112B</t>
    </r>
  </si>
  <si>
    <t>洗前</t>
  </si>
  <si>
    <t>洗后</t>
  </si>
  <si>
    <t>后中长</t>
  </si>
  <si>
    <t>0</t>
  </si>
  <si>
    <t>-05</t>
  </si>
  <si>
    <t>-0.5</t>
  </si>
  <si>
    <t>前中长</t>
  </si>
  <si>
    <t>0.5</t>
  </si>
  <si>
    <t>胸围，腋下2cm</t>
  </si>
  <si>
    <t>-1</t>
  </si>
  <si>
    <t>2</t>
  </si>
  <si>
    <t>腰围</t>
  </si>
  <si>
    <t>1</t>
  </si>
  <si>
    <t>摆围</t>
  </si>
  <si>
    <t>肩宽</t>
  </si>
  <si>
    <t>肩点袖长，三点量</t>
  </si>
  <si>
    <t>-0.4</t>
  </si>
  <si>
    <t>袖肥/2，腋下2cm</t>
  </si>
  <si>
    <t>0.4</t>
  </si>
  <si>
    <t>袖肘围/2</t>
  </si>
  <si>
    <t>袖口围/2</t>
  </si>
  <si>
    <t>下领围</t>
  </si>
  <si>
    <t>指示规格  FINAL SPEC（内件）</t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</si>
  <si>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</si>
  <si>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t>袖口围/2（平量）</t>
  </si>
  <si>
    <t>上领围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</si>
  <si>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</si>
  <si>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</si>
  <si>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</si>
  <si>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</si>
  <si>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</si>
  <si>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 xml:space="preserve">     中期请洗测齐色各2件，有问题的另加测量数量。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</si>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</sst>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华文宋体"/>
      <charset val="134"/>
    </font>
    <font>
      <sz val="12"/>
      <name val="华文宋体"/>
      <charset val="134"/>
    </font>
    <font>
      <b/>
      <sz val="12"/>
      <name val="华文宋体"/>
      <charset val="134"/>
    </font>
    <font>
      <sz val="12"/>
      <color rgb="FFFF0000"/>
      <name val="华文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华文宋体"/>
      <charset val="134"/>
    </font>
    <font>
      <b/>
      <sz val="12"/>
      <color indexed="8"/>
      <name val="华文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3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19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31" fillId="29" borderId="1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" fillId="0" borderId="0">
      <alignment vertical="center"/>
    </xf>
    <xf numFmtId="0" fontId="11" fillId="0" borderId="0">
      <alignment vertical="center"/>
    </xf>
  </cellStyleXfs>
  <cellXfs count="73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4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3" borderId="4" xfId="52" applyFont="1" applyFill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2" fillId="0" borderId="5" xfId="53" applyFont="1" applyFill="1" applyBorder="1" applyAlignment="1">
      <alignment horizontal="center"/>
    </xf>
    <xf numFmtId="176" fontId="5" fillId="0" borderId="5" xfId="53" applyNumberFormat="1" applyFont="1" applyFill="1" applyBorder="1" applyAlignment="1">
      <alignment horizontal="center"/>
    </xf>
    <xf numFmtId="0" fontId="12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4" fillId="2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8" fillId="3" borderId="4" xfId="52" applyFont="1" applyFill="1" applyBorder="1" applyAlignment="1">
      <alignment horizontal="center" vertical="center"/>
    </xf>
    <xf numFmtId="0" fontId="14" fillId="3" borderId="4" xfId="52" applyFont="1" applyFill="1" applyBorder="1" applyAlignment="1">
      <alignment horizontal="center" vertical="center"/>
    </xf>
    <xf numFmtId="0" fontId="15" fillId="3" borderId="4" xfId="52" applyFont="1" applyFill="1" applyBorder="1" applyAlignment="1">
      <alignment horizontal="center" vertical="center"/>
    </xf>
    <xf numFmtId="49" fontId="16" fillId="2" borderId="4" xfId="5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2" t="s">
        <v>0</v>
      </c>
      <c r="C2" s="53"/>
      <c r="D2" s="53"/>
      <c r="E2" s="53"/>
      <c r="F2" s="53"/>
      <c r="G2" s="53"/>
      <c r="H2" s="53"/>
      <c r="I2" s="68"/>
    </row>
    <row r="3" ht="28" customHeight="1" spans="2:9">
      <c r="B3" s="54"/>
      <c r="C3" s="55"/>
      <c r="D3" s="56" t="s">
        <v>1</v>
      </c>
      <c r="E3" s="57"/>
      <c r="F3" s="58" t="s">
        <v>2</v>
      </c>
      <c r="G3" s="59"/>
      <c r="H3" s="56" t="s">
        <v>3</v>
      </c>
      <c r="I3" s="69"/>
    </row>
    <row r="4" ht="28" customHeight="1" spans="2:9">
      <c r="B4" s="54" t="s">
        <v>4</v>
      </c>
      <c r="C4" s="55" t="s">
        <v>5</v>
      </c>
      <c r="D4" s="55" t="s">
        <v>6</v>
      </c>
      <c r="E4" s="55" t="s">
        <v>7</v>
      </c>
      <c r="F4" s="60" t="s">
        <v>6</v>
      </c>
      <c r="G4" s="60" t="s">
        <v>7</v>
      </c>
      <c r="H4" s="55" t="s">
        <v>6</v>
      </c>
      <c r="I4" s="70" t="s">
        <v>7</v>
      </c>
    </row>
    <row r="5" ht="28" customHeight="1" spans="2:9">
      <c r="B5" s="61" t="s">
        <v>8</v>
      </c>
      <c r="C5" s="62">
        <v>13</v>
      </c>
      <c r="D5" s="62">
        <v>0</v>
      </c>
      <c r="E5" s="62">
        <v>1</v>
      </c>
      <c r="F5" s="63">
        <v>0</v>
      </c>
      <c r="G5" s="63">
        <v>1</v>
      </c>
      <c r="H5" s="62">
        <v>1</v>
      </c>
      <c r="I5" s="71">
        <v>2</v>
      </c>
    </row>
    <row r="6" ht="28" customHeight="1" spans="2:9">
      <c r="B6" s="61" t="s">
        <v>9</v>
      </c>
      <c r="C6" s="62">
        <v>20</v>
      </c>
      <c r="D6" s="62">
        <v>0</v>
      </c>
      <c r="E6" s="62">
        <v>1</v>
      </c>
      <c r="F6" s="63">
        <v>1</v>
      </c>
      <c r="G6" s="63">
        <v>2</v>
      </c>
      <c r="H6" s="62">
        <v>2</v>
      </c>
      <c r="I6" s="71">
        <v>3</v>
      </c>
    </row>
    <row r="7" ht="28" customHeight="1" spans="2:9">
      <c r="B7" s="61" t="s">
        <v>10</v>
      </c>
      <c r="C7" s="62">
        <v>32</v>
      </c>
      <c r="D7" s="62">
        <v>0</v>
      </c>
      <c r="E7" s="62">
        <v>1</v>
      </c>
      <c r="F7" s="63">
        <v>2</v>
      </c>
      <c r="G7" s="63">
        <v>3</v>
      </c>
      <c r="H7" s="62">
        <v>3</v>
      </c>
      <c r="I7" s="71">
        <v>4</v>
      </c>
    </row>
    <row r="8" ht="28" customHeight="1" spans="2:9">
      <c r="B8" s="61" t="s">
        <v>11</v>
      </c>
      <c r="C8" s="62">
        <v>50</v>
      </c>
      <c r="D8" s="62">
        <v>1</v>
      </c>
      <c r="E8" s="62">
        <v>2</v>
      </c>
      <c r="F8" s="63">
        <v>3</v>
      </c>
      <c r="G8" s="63">
        <v>4</v>
      </c>
      <c r="H8" s="62">
        <v>5</v>
      </c>
      <c r="I8" s="71">
        <v>6</v>
      </c>
    </row>
    <row r="9" ht="28" customHeight="1" spans="2:9">
      <c r="B9" s="61" t="s">
        <v>12</v>
      </c>
      <c r="C9" s="62">
        <v>80</v>
      </c>
      <c r="D9" s="62">
        <v>2</v>
      </c>
      <c r="E9" s="62">
        <v>3</v>
      </c>
      <c r="F9" s="63">
        <v>5</v>
      </c>
      <c r="G9" s="63">
        <v>6</v>
      </c>
      <c r="H9" s="62">
        <v>7</v>
      </c>
      <c r="I9" s="71">
        <v>8</v>
      </c>
    </row>
    <row r="10" ht="28" customHeight="1" spans="2:9">
      <c r="B10" s="61" t="s">
        <v>13</v>
      </c>
      <c r="C10" s="62">
        <v>125</v>
      </c>
      <c r="D10" s="62">
        <v>3</v>
      </c>
      <c r="E10" s="62">
        <v>4</v>
      </c>
      <c r="F10" s="63">
        <v>7</v>
      </c>
      <c r="G10" s="63">
        <v>8</v>
      </c>
      <c r="H10" s="62">
        <v>10</v>
      </c>
      <c r="I10" s="71">
        <v>11</v>
      </c>
    </row>
    <row r="11" ht="28" customHeight="1" spans="2:9">
      <c r="B11" s="61" t="s">
        <v>14</v>
      </c>
      <c r="C11" s="62">
        <v>200</v>
      </c>
      <c r="D11" s="62">
        <v>5</v>
      </c>
      <c r="E11" s="62">
        <v>6</v>
      </c>
      <c r="F11" s="63">
        <v>10</v>
      </c>
      <c r="G11" s="63">
        <v>11</v>
      </c>
      <c r="H11" s="62">
        <v>14</v>
      </c>
      <c r="I11" s="71">
        <v>15</v>
      </c>
    </row>
    <row r="12" ht="28" customHeight="1" spans="2:9">
      <c r="B12" s="64" t="s">
        <v>15</v>
      </c>
      <c r="C12" s="65">
        <v>315</v>
      </c>
      <c r="D12" s="65">
        <v>7</v>
      </c>
      <c r="E12" s="65">
        <v>8</v>
      </c>
      <c r="F12" s="66">
        <v>14</v>
      </c>
      <c r="G12" s="66">
        <v>15</v>
      </c>
      <c r="H12" s="65">
        <v>21</v>
      </c>
      <c r="I12" s="72">
        <v>22</v>
      </c>
    </row>
    <row r="14" spans="2:4">
      <c r="B14" s="67" t="s">
        <v>16</v>
      </c>
      <c r="C14" s="67"/>
      <c r="D14" s="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90" zoomScaleNormal="90" workbookViewId="0">
      <selection activeCell="Q20" sqref="Q20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2" style="1" customWidth="1"/>
    <col min="11" max="11" width="13.1" style="1" customWidth="1"/>
    <col min="12" max="12" width="15.8" style="1" customWidth="1"/>
    <col min="13" max="13" width="14.4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46" t="s">
        <v>31</v>
      </c>
      <c r="G4" s="9" t="s">
        <v>32</v>
      </c>
      <c r="H4" s="9" t="s">
        <v>33</v>
      </c>
      <c r="I4" s="27"/>
      <c r="J4" s="30" t="s">
        <v>34</v>
      </c>
      <c r="K4" s="30" t="s">
        <v>34</v>
      </c>
      <c r="L4" s="30" t="s">
        <v>35</v>
      </c>
      <c r="M4" s="30" t="s">
        <v>35</v>
      </c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47" t="s">
        <v>38</v>
      </c>
      <c r="E5" s="11" t="s">
        <v>39</v>
      </c>
      <c r="F5" s="12" t="s">
        <v>40</v>
      </c>
      <c r="G5" s="11" t="s">
        <v>41</v>
      </c>
      <c r="H5" s="11" t="s">
        <v>42</v>
      </c>
      <c r="I5" s="27"/>
      <c r="J5" s="32" t="s">
        <v>43</v>
      </c>
      <c r="K5" s="32" t="s">
        <v>44</v>
      </c>
      <c r="L5" s="32" t="s">
        <v>43</v>
      </c>
      <c r="M5" s="32" t="s">
        <v>44</v>
      </c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48">
        <v>76</v>
      </c>
      <c r="E6" s="14">
        <f>D6+2</f>
        <v>78</v>
      </c>
      <c r="F6" s="15">
        <f>E6+2</f>
        <v>80</v>
      </c>
      <c r="G6" s="14">
        <f>F6+1</f>
        <v>81</v>
      </c>
      <c r="H6" s="14">
        <f>G6+1</f>
        <v>82</v>
      </c>
      <c r="I6" s="27"/>
      <c r="J6" s="36" t="s">
        <v>46</v>
      </c>
      <c r="K6" s="36" t="s">
        <v>47</v>
      </c>
      <c r="L6" s="36" t="s">
        <v>48</v>
      </c>
      <c r="M6" s="36" t="s">
        <v>46</v>
      </c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48">
        <v>74</v>
      </c>
      <c r="E7" s="16">
        <f>D7+2</f>
        <v>76</v>
      </c>
      <c r="F7" s="49">
        <f>E7+2</f>
        <v>78</v>
      </c>
      <c r="G7" s="16">
        <f>F7+1</f>
        <v>79</v>
      </c>
      <c r="H7" s="16">
        <f>G7+1</f>
        <v>80</v>
      </c>
      <c r="I7" s="27"/>
      <c r="J7" s="36" t="s">
        <v>50</v>
      </c>
      <c r="K7" s="36" t="s">
        <v>50</v>
      </c>
      <c r="L7" s="36" t="s">
        <v>50</v>
      </c>
      <c r="M7" s="36" t="s">
        <v>50</v>
      </c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48">
        <v>124</v>
      </c>
      <c r="E8" s="13">
        <f t="shared" ref="E8:E10" si="2">D8+4</f>
        <v>128</v>
      </c>
      <c r="F8" s="50">
        <f>E8+4</f>
        <v>132</v>
      </c>
      <c r="G8" s="13">
        <f t="shared" ref="G8:G10" si="3">F8+6</f>
        <v>138</v>
      </c>
      <c r="H8" s="13">
        <f>G8+6</f>
        <v>144</v>
      </c>
      <c r="I8" s="27"/>
      <c r="J8" s="36" t="s">
        <v>52</v>
      </c>
      <c r="K8" s="36" t="s">
        <v>52</v>
      </c>
      <c r="L8" s="51" t="s">
        <v>53</v>
      </c>
      <c r="M8" s="51" t="s">
        <v>53</v>
      </c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48">
        <v>120</v>
      </c>
      <c r="E9" s="13">
        <f t="shared" si="2"/>
        <v>124</v>
      </c>
      <c r="F9" s="50">
        <f>E9+5</f>
        <v>129</v>
      </c>
      <c r="G9" s="13">
        <f t="shared" si="3"/>
        <v>135</v>
      </c>
      <c r="H9" s="13">
        <f>G9+7</f>
        <v>142</v>
      </c>
      <c r="I9" s="27"/>
      <c r="J9" s="36" t="s">
        <v>55</v>
      </c>
      <c r="K9" s="36" t="s">
        <v>55</v>
      </c>
      <c r="L9" s="51" t="s">
        <v>53</v>
      </c>
      <c r="M9" s="51" t="s">
        <v>53</v>
      </c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48">
        <v>120</v>
      </c>
      <c r="E10" s="13">
        <f t="shared" si="2"/>
        <v>124</v>
      </c>
      <c r="F10" s="50">
        <f>E10+5</f>
        <v>129</v>
      </c>
      <c r="G10" s="13">
        <f t="shared" si="3"/>
        <v>135</v>
      </c>
      <c r="H10" s="13">
        <f>G10+7</f>
        <v>142</v>
      </c>
      <c r="I10" s="27"/>
      <c r="J10" s="36" t="s">
        <v>46</v>
      </c>
      <c r="K10" s="36" t="s">
        <v>46</v>
      </c>
      <c r="L10" s="36" t="s">
        <v>46</v>
      </c>
      <c r="M10" s="36" t="s">
        <v>46</v>
      </c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48">
        <v>51</v>
      </c>
      <c r="E11" s="13">
        <f>D11+1.2</f>
        <v>52.2</v>
      </c>
      <c r="F11" s="50">
        <f>E11+1.2</f>
        <v>53.4</v>
      </c>
      <c r="G11" s="13">
        <f>F11+1.4</f>
        <v>54.8</v>
      </c>
      <c r="H11" s="13">
        <f>G11+1.4</f>
        <v>56.2</v>
      </c>
      <c r="I11" s="27"/>
      <c r="J11" s="36" t="s">
        <v>52</v>
      </c>
      <c r="K11" s="36" t="s">
        <v>52</v>
      </c>
      <c r="L11" s="36" t="s">
        <v>48</v>
      </c>
      <c r="M11" s="36" t="s">
        <v>48</v>
      </c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48">
        <v>65</v>
      </c>
      <c r="E12" s="13">
        <f>D12+1.2</f>
        <v>66.2</v>
      </c>
      <c r="F12" s="50">
        <f>E12+1.2</f>
        <v>67.4</v>
      </c>
      <c r="G12" s="13">
        <f>F12+0.6</f>
        <v>68</v>
      </c>
      <c r="H12" s="13">
        <f>G12+0.6</f>
        <v>68.6</v>
      </c>
      <c r="I12" s="27"/>
      <c r="J12" s="36" t="s">
        <v>48</v>
      </c>
      <c r="K12" s="36" t="s">
        <v>48</v>
      </c>
      <c r="L12" s="36" t="s">
        <v>59</v>
      </c>
      <c r="M12" s="36" t="s">
        <v>59</v>
      </c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48">
        <v>26</v>
      </c>
      <c r="E13" s="13">
        <f>D13+0.8</f>
        <v>26.8</v>
      </c>
      <c r="F13" s="50">
        <f>E13+0.8</f>
        <v>27.6</v>
      </c>
      <c r="G13" s="13">
        <f>F13+1.3</f>
        <v>28.9</v>
      </c>
      <c r="H13" s="13">
        <f>G13+1.3</f>
        <v>30.2</v>
      </c>
      <c r="I13" s="27"/>
      <c r="J13" s="36" t="s">
        <v>48</v>
      </c>
      <c r="K13" s="36" t="s">
        <v>47</v>
      </c>
      <c r="L13" s="36" t="s">
        <v>61</v>
      </c>
      <c r="M13" s="36" t="s">
        <v>61</v>
      </c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48">
        <v>22</v>
      </c>
      <c r="E14" s="13">
        <f>D14+0.7</f>
        <v>22.7</v>
      </c>
      <c r="F14" s="50">
        <f>E14+0.7</f>
        <v>23.4</v>
      </c>
      <c r="G14" s="13">
        <f>F14+1</f>
        <v>24.4</v>
      </c>
      <c r="H14" s="13">
        <f>G14+1</f>
        <v>25.4</v>
      </c>
      <c r="I14" s="27"/>
      <c r="J14" s="36" t="s">
        <v>50</v>
      </c>
      <c r="K14" s="36" t="s">
        <v>46</v>
      </c>
      <c r="L14" s="36" t="s">
        <v>59</v>
      </c>
      <c r="M14" s="36" t="s">
        <v>59</v>
      </c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48">
        <v>15.5</v>
      </c>
      <c r="E15" s="13">
        <f>D15+0.5</f>
        <v>16</v>
      </c>
      <c r="F15" s="50">
        <f>E15+0.5</f>
        <v>16.5</v>
      </c>
      <c r="G15" s="13">
        <f>F15+0.7</f>
        <v>17.2</v>
      </c>
      <c r="H15" s="13">
        <f>G15+0.7</f>
        <v>17.9</v>
      </c>
      <c r="I15" s="27"/>
      <c r="J15" s="36" t="s">
        <v>46</v>
      </c>
      <c r="K15" s="36" t="s">
        <v>46</v>
      </c>
      <c r="L15" s="36" t="s">
        <v>46</v>
      </c>
      <c r="M15" s="36" t="s">
        <v>46</v>
      </c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50">
        <f>E16+1</f>
        <v>59</v>
      </c>
      <c r="G16" s="13">
        <f>F16+1.5</f>
        <v>60.5</v>
      </c>
      <c r="H16" s="13">
        <f>G16+1.5</f>
        <v>62</v>
      </c>
      <c r="I16" s="27"/>
      <c r="J16" s="36" t="s">
        <v>48</v>
      </c>
      <c r="K16" s="36" t="s">
        <v>48</v>
      </c>
      <c r="L16" s="36" t="s">
        <v>46</v>
      </c>
      <c r="M16" s="36" t="s">
        <v>46</v>
      </c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17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/>
      <c r="K18" s="34"/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18" t="s">
        <v>38</v>
      </c>
      <c r="E19" s="11" t="s">
        <v>39</v>
      </c>
      <c r="F19" s="11" t="s">
        <v>66</v>
      </c>
      <c r="G19" s="11" t="s">
        <v>41</v>
      </c>
      <c r="H19" s="11" t="s">
        <v>42</v>
      </c>
      <c r="I19" s="27"/>
      <c r="J19" s="34"/>
      <c r="K19" s="34"/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14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4"/>
      <c r="K20" s="34"/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14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4"/>
      <c r="K21" s="34"/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14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34"/>
      <c r="K22" s="34"/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14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4"/>
      <c r="K23" s="34"/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14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4"/>
      <c r="K24" s="34"/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14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4"/>
      <c r="K25" s="34"/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14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4"/>
      <c r="K26" s="34"/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14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/>
      <c r="K27" s="36"/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14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/>
      <c r="K28" s="36"/>
      <c r="L28" s="36"/>
      <c r="M28" s="36"/>
      <c r="N28" s="36"/>
      <c r="O28" s="37"/>
    </row>
    <row r="29" s="1" customFormat="1" ht="16" customHeight="1" spans="1:15">
      <c r="A29" s="13" t="s">
        <v>67</v>
      </c>
      <c r="B29" s="13">
        <f>C29-0.5</f>
        <v>11</v>
      </c>
      <c r="C29" s="13">
        <f>D29-0.5</f>
        <v>11.5</v>
      </c>
      <c r="D29" s="14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/>
      <c r="K29" s="36"/>
      <c r="L29" s="36"/>
      <c r="M29" s="36"/>
      <c r="N29" s="36"/>
      <c r="O29" s="37"/>
    </row>
    <row r="30" s="1" customFormat="1" ht="16" customHeight="1" spans="1:15">
      <c r="A30" s="13" t="s">
        <v>68</v>
      </c>
      <c r="B30" s="13">
        <f>C30-1</f>
        <v>49</v>
      </c>
      <c r="C30" s="13">
        <f>D30-1</f>
        <v>50</v>
      </c>
      <c r="D30" s="14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/>
      <c r="K30" s="36"/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21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69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70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4">
      <c r="A34" s="23"/>
      <c r="B34" s="23"/>
      <c r="C34" s="23"/>
      <c r="D34" s="23"/>
      <c r="E34" s="23"/>
      <c r="F34" s="23"/>
      <c r="G34" s="23"/>
      <c r="H34" s="23"/>
      <c r="I34" s="23"/>
      <c r="J34" s="22" t="s">
        <v>71</v>
      </c>
      <c r="K34" s="44"/>
      <c r="L34" s="22" t="s">
        <v>72</v>
      </c>
      <c r="M34" s="22"/>
      <c r="N34" s="22" t="s">
        <v>73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7" workbookViewId="0">
      <selection activeCell="A16" sqref="A16:H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45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18" t="s">
        <v>38</v>
      </c>
      <c r="E5" s="11" t="s">
        <v>39</v>
      </c>
      <c r="F5" s="11" t="s">
        <v>66</v>
      </c>
      <c r="G5" s="11" t="s">
        <v>41</v>
      </c>
      <c r="H5" s="11" t="s">
        <v>42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14">
        <v>76</v>
      </c>
      <c r="E6" s="14">
        <f>D6+2</f>
        <v>78</v>
      </c>
      <c r="F6" s="14">
        <f>E6+2</f>
        <v>80</v>
      </c>
      <c r="G6" s="14">
        <f>F6+1</f>
        <v>81</v>
      </c>
      <c r="H6" s="14">
        <f>G6+1</f>
        <v>82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14">
        <v>74</v>
      </c>
      <c r="E7" s="16">
        <f>D7+2</f>
        <v>76</v>
      </c>
      <c r="F7" s="16">
        <f>E7+2</f>
        <v>78</v>
      </c>
      <c r="G7" s="16">
        <f>F7+1</f>
        <v>79</v>
      </c>
      <c r="H7" s="16">
        <f>G7+1</f>
        <v>80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14">
        <v>124</v>
      </c>
      <c r="E8" s="13">
        <f t="shared" ref="E8:E10" si="2">D8+4</f>
        <v>128</v>
      </c>
      <c r="F8" s="13">
        <f>E8+4</f>
        <v>132</v>
      </c>
      <c r="G8" s="13">
        <f t="shared" ref="G8:G10" si="3">F8+6</f>
        <v>138</v>
      </c>
      <c r="H8" s="13">
        <f>G8+6</f>
        <v>144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14">
        <v>120</v>
      </c>
      <c r="E9" s="13">
        <f t="shared" si="2"/>
        <v>124</v>
      </c>
      <c r="F9" s="13">
        <f>E9+5</f>
        <v>129</v>
      </c>
      <c r="G9" s="13">
        <f t="shared" si="3"/>
        <v>135</v>
      </c>
      <c r="H9" s="13">
        <f>G9+7</f>
        <v>142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14">
        <v>120</v>
      </c>
      <c r="E10" s="13">
        <f t="shared" si="2"/>
        <v>124</v>
      </c>
      <c r="F10" s="13">
        <f>E10+5</f>
        <v>129</v>
      </c>
      <c r="G10" s="13">
        <f t="shared" si="3"/>
        <v>135</v>
      </c>
      <c r="H10" s="13">
        <f>G10+7</f>
        <v>142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14">
        <v>51</v>
      </c>
      <c r="E11" s="13">
        <f>D11+1.2</f>
        <v>52.2</v>
      </c>
      <c r="F11" s="13">
        <f>E11+1.2</f>
        <v>53.4</v>
      </c>
      <c r="G11" s="13">
        <f>F11+1.4</f>
        <v>54.8</v>
      </c>
      <c r="H11" s="13">
        <f>G11+1.4</f>
        <v>56.2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14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14">
        <v>26</v>
      </c>
      <c r="E13" s="13">
        <f>D13+0.8</f>
        <v>26.8</v>
      </c>
      <c r="F13" s="13">
        <f>E13+0.8</f>
        <v>27.6</v>
      </c>
      <c r="G13" s="13">
        <f>F13+1.3</f>
        <v>28.9</v>
      </c>
      <c r="H13" s="13">
        <f>G13+1.3</f>
        <v>30.2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14">
        <v>22</v>
      </c>
      <c r="E14" s="13">
        <f>D14+0.7</f>
        <v>22.7</v>
      </c>
      <c r="F14" s="13">
        <f>E14+0.7</f>
        <v>23.4</v>
      </c>
      <c r="G14" s="13">
        <f>F14+1</f>
        <v>24.4</v>
      </c>
      <c r="H14" s="13">
        <f>G14+1</f>
        <v>25.4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14">
        <v>15.5</v>
      </c>
      <c r="E15" s="13">
        <f>D15+0.5</f>
        <v>16</v>
      </c>
      <c r="F15" s="13">
        <f>E15+0.5</f>
        <v>16.5</v>
      </c>
      <c r="G15" s="13">
        <f>F15+0.7</f>
        <v>17.2</v>
      </c>
      <c r="H15" s="13">
        <f>G15+0.7</f>
        <v>17.9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13">
        <f>E16+1</f>
        <v>59</v>
      </c>
      <c r="G16" s="13">
        <f>F16+1.5</f>
        <v>60.5</v>
      </c>
      <c r="H16" s="13">
        <f>G16+1.5</f>
        <v>62</v>
      </c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17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/>
      <c r="K18" s="34"/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18" t="s">
        <v>38</v>
      </c>
      <c r="E19" s="11" t="s">
        <v>39</v>
      </c>
      <c r="F19" s="11" t="s">
        <v>66</v>
      </c>
      <c r="G19" s="11" t="s">
        <v>41</v>
      </c>
      <c r="H19" s="11" t="s">
        <v>42</v>
      </c>
      <c r="I19" s="27"/>
      <c r="J19" s="34"/>
      <c r="K19" s="34"/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14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4"/>
      <c r="K20" s="34"/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14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4"/>
      <c r="K21" s="34"/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14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34"/>
      <c r="K22" s="34"/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14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4"/>
      <c r="K23" s="34"/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14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4"/>
      <c r="K24" s="34"/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14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4"/>
      <c r="K25" s="34"/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14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4"/>
      <c r="K26" s="34"/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14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/>
      <c r="K27" s="36"/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14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/>
      <c r="K28" s="36"/>
      <c r="L28" s="36"/>
      <c r="M28" s="36"/>
      <c r="N28" s="36"/>
      <c r="O28" s="37"/>
    </row>
    <row r="29" s="1" customFormat="1" ht="16" customHeight="1" spans="1:15">
      <c r="A29" s="13" t="s">
        <v>67</v>
      </c>
      <c r="B29" s="13">
        <f>C29-0.5</f>
        <v>11</v>
      </c>
      <c r="C29" s="13">
        <f>D29-0.5</f>
        <v>11.5</v>
      </c>
      <c r="D29" s="14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/>
      <c r="K29" s="36"/>
      <c r="L29" s="36"/>
      <c r="M29" s="36"/>
      <c r="N29" s="36"/>
      <c r="O29" s="37"/>
    </row>
    <row r="30" s="1" customFormat="1" ht="16" customHeight="1" spans="1:15">
      <c r="A30" s="13" t="s">
        <v>68</v>
      </c>
      <c r="B30" s="13">
        <f>C30-1</f>
        <v>49</v>
      </c>
      <c r="C30" s="13">
        <f>D30-1</f>
        <v>50</v>
      </c>
      <c r="D30" s="14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/>
      <c r="K30" s="36"/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21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69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74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4">
      <c r="A34" s="23"/>
      <c r="B34" s="23"/>
      <c r="C34" s="23"/>
      <c r="D34" s="23"/>
      <c r="E34" s="23"/>
      <c r="F34" s="23"/>
      <c r="G34" s="23"/>
      <c r="H34" s="23"/>
      <c r="I34" s="23"/>
      <c r="J34" s="22" t="s">
        <v>71</v>
      </c>
      <c r="K34" s="44"/>
      <c r="L34" s="22" t="s">
        <v>72</v>
      </c>
      <c r="M34" s="22"/>
      <c r="N34" s="22" t="s">
        <v>73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K21" sqref="K21:K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12" t="s">
        <v>38</v>
      </c>
      <c r="E5" s="11" t="s">
        <v>39</v>
      </c>
      <c r="F5" s="11" t="s">
        <v>66</v>
      </c>
      <c r="G5" s="11" t="s">
        <v>41</v>
      </c>
      <c r="H5" s="11" t="s">
        <v>42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15">
        <v>76</v>
      </c>
      <c r="E6" s="14">
        <f>D6+2</f>
        <v>78</v>
      </c>
      <c r="F6" s="14">
        <f>E6+2</f>
        <v>80</v>
      </c>
      <c r="G6" s="14">
        <f>F6+1</f>
        <v>81</v>
      </c>
      <c r="H6" s="14">
        <f>G6+1</f>
        <v>82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15">
        <v>74</v>
      </c>
      <c r="E7" s="16">
        <f>D7+2</f>
        <v>76</v>
      </c>
      <c r="F7" s="16">
        <f>E7+2</f>
        <v>78</v>
      </c>
      <c r="G7" s="16">
        <f>F7+1</f>
        <v>79</v>
      </c>
      <c r="H7" s="16">
        <f>G7+1</f>
        <v>80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15">
        <v>124</v>
      </c>
      <c r="E8" s="13">
        <f t="shared" ref="E8:E10" si="2">D8+4</f>
        <v>128</v>
      </c>
      <c r="F8" s="13">
        <f>E8+4</f>
        <v>132</v>
      </c>
      <c r="G8" s="13">
        <f t="shared" ref="G8:G10" si="3">F8+6</f>
        <v>138</v>
      </c>
      <c r="H8" s="13">
        <f>G8+6</f>
        <v>144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15">
        <v>120</v>
      </c>
      <c r="E9" s="13">
        <f t="shared" si="2"/>
        <v>124</v>
      </c>
      <c r="F9" s="13">
        <f>E9+5</f>
        <v>129</v>
      </c>
      <c r="G9" s="13">
        <f t="shared" si="3"/>
        <v>135</v>
      </c>
      <c r="H9" s="13">
        <f>G9+7</f>
        <v>142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15">
        <v>120</v>
      </c>
      <c r="E10" s="13">
        <f t="shared" si="2"/>
        <v>124</v>
      </c>
      <c r="F10" s="13">
        <f>E10+5</f>
        <v>129</v>
      </c>
      <c r="G10" s="13">
        <f t="shared" si="3"/>
        <v>135</v>
      </c>
      <c r="H10" s="13">
        <f>G10+7</f>
        <v>142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15">
        <v>51</v>
      </c>
      <c r="E11" s="13">
        <f>D11+1.2</f>
        <v>52.2</v>
      </c>
      <c r="F11" s="13">
        <f>E11+1.2</f>
        <v>53.4</v>
      </c>
      <c r="G11" s="13">
        <f>F11+1.4</f>
        <v>54.8</v>
      </c>
      <c r="H11" s="13">
        <f>G11+1.4</f>
        <v>56.2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15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15">
        <v>26</v>
      </c>
      <c r="E13" s="13">
        <f>D13+0.8</f>
        <v>26.8</v>
      </c>
      <c r="F13" s="13">
        <f>E13+0.8</f>
        <v>27.6</v>
      </c>
      <c r="G13" s="13">
        <f>F13+1.3</f>
        <v>28.9</v>
      </c>
      <c r="H13" s="13">
        <f>G13+1.3</f>
        <v>30.2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15">
        <v>22</v>
      </c>
      <c r="E14" s="13">
        <f>D14+0.7</f>
        <v>22.7</v>
      </c>
      <c r="F14" s="13">
        <f>E14+0.7</f>
        <v>23.4</v>
      </c>
      <c r="G14" s="13">
        <f>F14+1</f>
        <v>24.4</v>
      </c>
      <c r="H14" s="13">
        <f>G14+1</f>
        <v>25.4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15">
        <v>15.5</v>
      </c>
      <c r="E15" s="13">
        <f>D15+0.5</f>
        <v>16</v>
      </c>
      <c r="F15" s="13">
        <f>E15+0.5</f>
        <v>16.5</v>
      </c>
      <c r="G15" s="13">
        <f>F15+0.7</f>
        <v>17.2</v>
      </c>
      <c r="H15" s="13">
        <f>G15+0.7</f>
        <v>17.9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13">
        <f>E16+1</f>
        <v>59</v>
      </c>
      <c r="G16" s="13">
        <f>F16+1.5</f>
        <v>60.5</v>
      </c>
      <c r="H16" s="13">
        <f>G16+1.5</f>
        <v>62</v>
      </c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17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/>
      <c r="K18" s="34"/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18" t="s">
        <v>38</v>
      </c>
      <c r="E19" s="11" t="s">
        <v>39</v>
      </c>
      <c r="F19" s="11" t="s">
        <v>66</v>
      </c>
      <c r="G19" s="11" t="s">
        <v>41</v>
      </c>
      <c r="H19" s="11" t="s">
        <v>42</v>
      </c>
      <c r="I19" s="27"/>
      <c r="J19" s="34"/>
      <c r="K19" s="34"/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14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4"/>
      <c r="K20" s="34"/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14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4"/>
      <c r="K21" s="34"/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14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34"/>
      <c r="K22" s="34"/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14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4"/>
      <c r="K23" s="34"/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14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4"/>
      <c r="K24" s="34"/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14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4"/>
      <c r="K25" s="34"/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14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4"/>
      <c r="K26" s="34"/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14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/>
      <c r="K27" s="36"/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14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/>
      <c r="K28" s="36"/>
      <c r="L28" s="36"/>
      <c r="M28" s="36"/>
      <c r="N28" s="36"/>
      <c r="O28" s="37"/>
    </row>
    <row r="29" s="1" customFormat="1" ht="16" customHeight="1" spans="1:15">
      <c r="A29" s="13" t="s">
        <v>67</v>
      </c>
      <c r="B29" s="13">
        <f>C29-0.5</f>
        <v>11</v>
      </c>
      <c r="C29" s="13">
        <f>D29-0.5</f>
        <v>11.5</v>
      </c>
      <c r="D29" s="14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/>
      <c r="K29" s="36"/>
      <c r="L29" s="36"/>
      <c r="M29" s="36"/>
      <c r="N29" s="36"/>
      <c r="O29" s="37"/>
    </row>
    <row r="30" s="1" customFormat="1" ht="16" customHeight="1" spans="1:15">
      <c r="A30" s="13" t="s">
        <v>68</v>
      </c>
      <c r="B30" s="13">
        <f>C30-1</f>
        <v>49</v>
      </c>
      <c r="C30" s="13">
        <f>D30-1</f>
        <v>50</v>
      </c>
      <c r="D30" s="14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/>
      <c r="K30" s="36"/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21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69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75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4">
      <c r="A34" s="23"/>
      <c r="B34" s="23"/>
      <c r="C34" s="23"/>
      <c r="D34" s="23"/>
      <c r="E34" s="23"/>
      <c r="F34" s="23"/>
      <c r="G34" s="23"/>
      <c r="H34" s="23"/>
      <c r="I34" s="23"/>
      <c r="J34" s="22" t="s">
        <v>71</v>
      </c>
      <c r="K34" s="44"/>
      <c r="L34" s="22" t="s">
        <v>72</v>
      </c>
      <c r="M34" s="22"/>
      <c r="N34" s="22" t="s">
        <v>73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2022-05-31T06:35:04Z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