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<sst xmlns="http://schemas.openxmlformats.org/spreadsheetml/2006/main" count="166" uniqueCount="77">
  <si>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</si>
  <si>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</si>
  <si>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</si>
  <si>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</si>
  <si>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</si>
  <si>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</si>
  <si>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</si>
  <si>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</si>
  <si>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</si>
  <si>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</si>
  <si>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</si>
  <si>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</si>
  <si>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</si>
  <si>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</si>
  <si>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</si>
  <si>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</si>
  <si>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</si>
  <si>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</si>
  <si>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</si>
  <si>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TAMMBK91761</t>
  </si>
  <si>
    <t>品名</t>
  </si>
  <si>
    <t>男式功能裤</t>
  </si>
  <si>
    <t>生产工厂</t>
  </si>
  <si>
    <t>腾圣-穆林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</si>
  <si>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</si>
  <si>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</si>
  <si>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</si>
  <si>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</si>
  <si>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</si>
  <si>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</si>
  <si>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</si>
  <si>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</si>
  <si>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</si>
  <si>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</si>
  <si>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</si>
  <si>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</si>
  <si>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</si>
  <si>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</si>
  <si>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</si>
  <si>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</si>
  <si>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</si>
  <si>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</si>
  <si>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内长</t>
  </si>
  <si>
    <t>-0.3</t>
  </si>
  <si>
    <t>-1.5</t>
  </si>
  <si>
    <t>腰围（平量）</t>
  </si>
  <si>
    <t>0.5</t>
  </si>
  <si>
    <t>0</t>
  </si>
  <si>
    <t>臀围</t>
  </si>
  <si>
    <t>1</t>
  </si>
  <si>
    <t>腿围/2</t>
  </si>
  <si>
    <t>膝围/2</t>
  </si>
  <si>
    <t>脚口/2平量</t>
  </si>
  <si>
    <t>-0.5</t>
  </si>
  <si>
    <t>-0.7</t>
  </si>
  <si>
    <t>前裆长（含腰）</t>
  </si>
  <si>
    <t>后裆长（含腰)</t>
  </si>
  <si>
    <t>-1</t>
  </si>
  <si>
    <t>问题点;</t>
  </si>
  <si>
    <t>1，腰头不方正，止口不顺直，门刀有点斜绺，请工厂立即改进。</t>
  </si>
  <si>
    <t>8，包装折叠要整齐，避免压皱现象。</t>
  </si>
  <si>
    <t>2，裤袢上口缝头要净小于0.5cm。</t>
  </si>
  <si>
    <t>9，要核对吊牌悬挂准确无误，复核装箱后克重准确无误。</t>
  </si>
  <si>
    <t>3，后育克侧缝左右，至上腰要高低一致，请及时改进。注意对称部位左右高低要一致.</t>
  </si>
  <si>
    <t>4，注意裤长洗后偏小，及时改进。保证规格洗前洗后在误差范围内。</t>
  </si>
  <si>
    <t>5，注意熨烫裤腿左右要一样，不能熨烫出死折。</t>
  </si>
  <si>
    <t>6，注意清理干净脏污，线毛，划粉印。</t>
  </si>
  <si>
    <t>7，车袋拉链上下口要在牙齿地方固定，回车，套结都行，没打的手缝固定。</t>
  </si>
  <si>
    <t>备注：</t>
  </si>
  <si>
    <t xml:space="preserve">     初期请洗测2-3件，有问题的另加测量数量。</t>
  </si>
  <si>
    <t>验货时间：5-30</t>
  </si>
  <si>
    <t>跟单QC:</t>
  </si>
  <si>
    <t>工厂负责人：</t>
  </si>
  <si>
    <t>脚口/2拉量</t>
  </si>
  <si>
    <t xml:space="preserve">     中期请洗测齐色各2件，有问题的另加测量数量。</t>
  </si>
  <si>
    <t>验货时间：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</si>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</sst>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1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/>
    <xf numFmtId="0" fontId="1" fillId="2" borderId="0" xfId="54" applyFont="1" applyFill="1"/>
    <xf numFmtId="0" fontId="2" fillId="2" borderId="0" xfId="54" applyFont="1" applyFill="1" applyBorder="1" applyAlignment="1">
      <alignment horizontal="center"/>
    </xf>
    <xf numFmtId="0" fontId="1" fillId="2" borderId="0" xfId="54" applyFont="1" applyFill="1" applyBorder="1" applyAlignment="1">
      <alignment horizontal="center"/>
    </xf>
    <xf numFmtId="0" fontId="2" fillId="2" borderId="1" xfId="53" applyFont="1" applyFill="1" applyBorder="1" applyAlignment="1">
      <alignment horizontal="left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vertical="center"/>
    </xf>
    <xf numFmtId="0" fontId="2" fillId="2" borderId="3" xfId="54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176" fontId="3" fillId="0" borderId="4" xfId="39" applyNumberFormat="1" applyFont="1" applyFill="1" applyBorder="1" applyAlignment="1">
      <alignment horizontal="center"/>
    </xf>
    <xf numFmtId="176" fontId="4" fillId="2" borderId="4" xfId="39" applyNumberFormat="1" applyFont="1" applyFill="1" applyBorder="1" applyAlignment="1">
      <alignment horizontal="center"/>
    </xf>
    <xf numFmtId="176" fontId="3" fillId="2" borderId="4" xfId="39" applyNumberFormat="1" applyFont="1" applyFill="1" applyBorder="1" applyAlignment="1">
      <alignment horizontal="center"/>
    </xf>
    <xf numFmtId="0" fontId="5" fillId="0" borderId="4" xfId="39" applyFont="1" applyFill="1" applyBorder="1" applyAlignment="1">
      <alignment horizontal="center" vertical="center"/>
    </xf>
    <xf numFmtId="176" fontId="5" fillId="0" borderId="4" xfId="39" applyNumberFormat="1" applyFont="1" applyFill="1" applyBorder="1" applyAlignment="1">
      <alignment horizontal="center" vertical="center"/>
    </xf>
    <xf numFmtId="176" fontId="5" fillId="2" borderId="4" xfId="39" applyNumberFormat="1" applyFont="1" applyFill="1" applyBorder="1" applyAlignment="1">
      <alignment horizontal="center" vertical="center"/>
    </xf>
    <xf numFmtId="0" fontId="5" fillId="0" borderId="4" xfId="39" applyNumberFormat="1" applyFont="1" applyFill="1" applyBorder="1" applyAlignment="1">
      <alignment horizontal="center" vertical="center"/>
    </xf>
    <xf numFmtId="0" fontId="5" fillId="0" borderId="5" xfId="39" applyNumberFormat="1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/>
    </xf>
    <xf numFmtId="176" fontId="3" fillId="2" borderId="4" xfId="55" applyNumberFormat="1" applyFont="1" applyFill="1" applyBorder="1" applyAlignment="1">
      <alignment horizontal="center"/>
    </xf>
    <xf numFmtId="0" fontId="6" fillId="0" borderId="6" xfId="55" applyFont="1" applyFill="1" applyBorder="1" applyAlignment="1">
      <alignment horizontal="left"/>
    </xf>
    <xf numFmtId="0" fontId="6" fillId="0" borderId="7" xfId="55" applyFont="1" applyFill="1" applyBorder="1" applyAlignment="1">
      <alignment horizontal="left"/>
    </xf>
    <xf numFmtId="0" fontId="6" fillId="0" borderId="8" xfId="55" applyFont="1" applyFill="1" applyBorder="1" applyAlignment="1">
      <alignment horizontal="left"/>
    </xf>
    <xf numFmtId="0" fontId="2" fillId="2" borderId="0" xfId="54" applyFont="1" applyFill="1"/>
    <xf numFmtId="0" fontId="0" fillId="2" borderId="0" xfId="55" applyFont="1" applyFill="1">
      <alignment vertical="center"/>
    </xf>
    <xf numFmtId="0" fontId="1" fillId="2" borderId="2" xfId="54" applyFont="1" applyFill="1" applyBorder="1" applyAlignment="1"/>
    <xf numFmtId="0" fontId="2" fillId="2" borderId="2" xfId="53" applyFont="1" applyFill="1" applyBorder="1" applyAlignment="1">
      <alignment horizontal="left" vertical="center"/>
    </xf>
    <xf numFmtId="0" fontId="1" fillId="2" borderId="9" xfId="53" applyFont="1" applyFill="1" applyBorder="1" applyAlignment="1">
      <alignment horizontal="center" vertical="center"/>
    </xf>
    <xf numFmtId="0" fontId="1" fillId="2" borderId="4" xfId="54" applyFont="1" applyFill="1" applyBorder="1" applyAlignment="1"/>
    <xf numFmtId="0" fontId="2" fillId="2" borderId="4" xfId="54" applyFont="1" applyFill="1" applyBorder="1" applyAlignment="1" applyProtection="1">
      <alignment horizontal="center" vertical="center"/>
    </xf>
    <xf numFmtId="0" fontId="2" fillId="2" borderId="10" xfId="54" applyFont="1" applyFill="1" applyBorder="1" applyAlignment="1" applyProtection="1">
      <alignment horizontal="center" vertical="center"/>
    </xf>
    <xf numFmtId="0" fontId="1" fillId="2" borderId="4" xfId="54" applyFont="1" applyFill="1" applyBorder="1" applyAlignment="1" applyProtection="1">
      <alignment horizontal="center" vertical="center"/>
    </xf>
    <xf numFmtId="0" fontId="1" fillId="2" borderId="10" xfId="54" applyFont="1" applyFill="1" applyBorder="1" applyAlignment="1" applyProtection="1">
      <alignment horizontal="center" vertical="center"/>
    </xf>
    <xf numFmtId="0" fontId="2" fillId="2" borderId="4" xfId="55" applyFont="1" applyFill="1" applyBorder="1" applyAlignment="1">
      <alignment horizontal="center" vertical="center"/>
    </xf>
    <xf numFmtId="0" fontId="2" fillId="2" borderId="10" xfId="55" applyFont="1" applyFill="1" applyBorder="1" applyAlignment="1">
      <alignment horizontal="center" vertical="center"/>
    </xf>
    <xf numFmtId="49" fontId="2" fillId="2" borderId="4" xfId="55" applyNumberFormat="1" applyFont="1" applyFill="1" applyBorder="1" applyAlignment="1">
      <alignment horizontal="center" vertical="center"/>
    </xf>
    <xf numFmtId="49" fontId="2" fillId="2" borderId="10" xfId="55" applyNumberFormat="1" applyFont="1" applyFill="1" applyBorder="1" applyAlignment="1">
      <alignment horizontal="center" vertical="center"/>
    </xf>
    <xf numFmtId="49" fontId="1" fillId="2" borderId="4" xfId="55" applyNumberFormat="1" applyFont="1" applyFill="1" applyBorder="1" applyAlignment="1">
      <alignment horizontal="center" vertical="center"/>
    </xf>
    <xf numFmtId="49" fontId="1" fillId="2" borderId="10" xfId="55" applyNumberFormat="1" applyFont="1" applyFill="1" applyBorder="1" applyAlignment="1">
      <alignment horizontal="center" vertical="center"/>
    </xf>
    <xf numFmtId="49" fontId="2" fillId="2" borderId="6" xfId="55" applyNumberFormat="1" applyFont="1" applyFill="1" applyBorder="1" applyAlignment="1">
      <alignment horizontal="left" vertical="center"/>
    </xf>
    <xf numFmtId="49" fontId="2" fillId="2" borderId="7" xfId="55" applyNumberFormat="1" applyFont="1" applyFill="1" applyBorder="1" applyAlignment="1">
      <alignment horizontal="left" vertical="center"/>
    </xf>
    <xf numFmtId="49" fontId="2" fillId="2" borderId="11" xfId="55" applyNumberFormat="1" applyFont="1" applyFill="1" applyBorder="1" applyAlignment="1">
      <alignment horizontal="left" vertical="center"/>
    </xf>
    <xf numFmtId="14" fontId="2" fillId="2" borderId="0" xfId="54" applyNumberFormat="1" applyFont="1" applyFill="1"/>
    <xf numFmtId="176" fontId="4" fillId="3" borderId="4" xfId="39" applyNumberFormat="1" applyFont="1" applyFill="1" applyBorder="1" applyAlignment="1">
      <alignment horizontal="center"/>
    </xf>
    <xf numFmtId="176" fontId="3" fillId="3" borderId="4" xfId="39" applyNumberFormat="1" applyFont="1" applyFill="1" applyBorder="1" applyAlignment="1">
      <alignment horizontal="center"/>
    </xf>
    <xf numFmtId="176" fontId="5" fillId="3" borderId="4" xfId="39" applyNumberFormat="1" applyFont="1" applyFill="1" applyBorder="1" applyAlignment="1">
      <alignment horizontal="center" vertical="center"/>
    </xf>
    <xf numFmtId="176" fontId="3" fillId="3" borderId="4" xfId="55" applyNumberFormat="1" applyFont="1" applyFill="1" applyBorder="1" applyAlignment="1">
      <alignment horizontal="center"/>
    </xf>
    <xf numFmtId="49" fontId="7" fillId="2" borderId="4" xfId="55" applyNumberFormat="1" applyFont="1" applyFill="1" applyBorder="1" applyAlignment="1">
      <alignment horizontal="center" vertical="center"/>
    </xf>
    <xf numFmtId="49" fontId="1" fillId="2" borderId="6" xfId="55" applyNumberFormat="1" applyFont="1" applyFill="1" applyBorder="1" applyAlignment="1">
      <alignment horizontal="left" vertical="center"/>
    </xf>
    <xf numFmtId="49" fontId="1" fillId="2" borderId="7" xfId="55" applyNumberFormat="1" applyFont="1" applyFill="1" applyBorder="1" applyAlignment="1">
      <alignment horizontal="left" vertical="center"/>
    </xf>
    <xf numFmtId="49" fontId="1" fillId="2" borderId="11" xfId="55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8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/>
    <xf numFmtId="0" fontId="0" fillId="0" borderId="10" xfId="0" applyBorder="1"/>
    <xf numFmtId="0" fontId="0" fillId="0" borderId="14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0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249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25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249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249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25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249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0" t="s">
        <v>0</v>
      </c>
      <c r="C2" s="51"/>
      <c r="D2" s="51"/>
      <c r="E2" s="51"/>
      <c r="F2" s="51"/>
      <c r="G2" s="51"/>
      <c r="H2" s="51"/>
      <c r="I2" s="66"/>
    </row>
    <row r="3" ht="28" customHeight="1" spans="2:9">
      <c r="B3" s="52"/>
      <c r="C3" s="53"/>
      <c r="D3" s="54" t="s">
        <v>1</v>
      </c>
      <c r="E3" s="55"/>
      <c r="F3" s="56" t="s">
        <v>2</v>
      </c>
      <c r="G3" s="57"/>
      <c r="H3" s="54" t="s">
        <v>3</v>
      </c>
      <c r="I3" s="67"/>
    </row>
    <row r="4" ht="28" customHeight="1" spans="2:9">
      <c r="B4" s="52" t="s">
        <v>4</v>
      </c>
      <c r="C4" s="53" t="s">
        <v>5</v>
      </c>
      <c r="D4" s="53" t="s">
        <v>6</v>
      </c>
      <c r="E4" s="53" t="s">
        <v>7</v>
      </c>
      <c r="F4" s="58" t="s">
        <v>6</v>
      </c>
      <c r="G4" s="58" t="s">
        <v>7</v>
      </c>
      <c r="H4" s="53" t="s">
        <v>6</v>
      </c>
      <c r="I4" s="68" t="s">
        <v>7</v>
      </c>
    </row>
    <row r="5" ht="28" customHeight="1" spans="2:9">
      <c r="B5" s="59" t="s">
        <v>8</v>
      </c>
      <c r="C5" s="60">
        <v>13</v>
      </c>
      <c r="D5" s="60">
        <v>0</v>
      </c>
      <c r="E5" s="60">
        <v>1</v>
      </c>
      <c r="F5" s="61">
        <v>0</v>
      </c>
      <c r="G5" s="61">
        <v>1</v>
      </c>
      <c r="H5" s="60">
        <v>1</v>
      </c>
      <c r="I5" s="69">
        <v>2</v>
      </c>
    </row>
    <row r="6" ht="28" customHeight="1" spans="2:9">
      <c r="B6" s="59" t="s">
        <v>9</v>
      </c>
      <c r="C6" s="60">
        <v>20</v>
      </c>
      <c r="D6" s="60">
        <v>0</v>
      </c>
      <c r="E6" s="60">
        <v>1</v>
      </c>
      <c r="F6" s="61">
        <v>1</v>
      </c>
      <c r="G6" s="61">
        <v>2</v>
      </c>
      <c r="H6" s="60">
        <v>2</v>
      </c>
      <c r="I6" s="69">
        <v>3</v>
      </c>
    </row>
    <row r="7" ht="28" customHeight="1" spans="2:9">
      <c r="B7" s="59" t="s">
        <v>10</v>
      </c>
      <c r="C7" s="60">
        <v>32</v>
      </c>
      <c r="D7" s="60">
        <v>0</v>
      </c>
      <c r="E7" s="60">
        <v>1</v>
      </c>
      <c r="F7" s="61">
        <v>2</v>
      </c>
      <c r="G7" s="61">
        <v>3</v>
      </c>
      <c r="H7" s="60">
        <v>3</v>
      </c>
      <c r="I7" s="69">
        <v>4</v>
      </c>
    </row>
    <row r="8" ht="28" customHeight="1" spans="2:9">
      <c r="B8" s="59" t="s">
        <v>11</v>
      </c>
      <c r="C8" s="60">
        <v>50</v>
      </c>
      <c r="D8" s="60">
        <v>1</v>
      </c>
      <c r="E8" s="60">
        <v>2</v>
      </c>
      <c r="F8" s="61">
        <v>3</v>
      </c>
      <c r="G8" s="61">
        <v>4</v>
      </c>
      <c r="H8" s="60">
        <v>5</v>
      </c>
      <c r="I8" s="69">
        <v>6</v>
      </c>
    </row>
    <row r="9" ht="28" customHeight="1" spans="2:9">
      <c r="B9" s="59" t="s">
        <v>12</v>
      </c>
      <c r="C9" s="60">
        <v>80</v>
      </c>
      <c r="D9" s="60">
        <v>2</v>
      </c>
      <c r="E9" s="60">
        <v>3</v>
      </c>
      <c r="F9" s="61">
        <v>5</v>
      </c>
      <c r="G9" s="61">
        <v>6</v>
      </c>
      <c r="H9" s="60">
        <v>7</v>
      </c>
      <c r="I9" s="69">
        <v>8</v>
      </c>
    </row>
    <row r="10" ht="28" customHeight="1" spans="2:9">
      <c r="B10" s="59" t="s">
        <v>13</v>
      </c>
      <c r="C10" s="60">
        <v>125</v>
      </c>
      <c r="D10" s="60">
        <v>3</v>
      </c>
      <c r="E10" s="60">
        <v>4</v>
      </c>
      <c r="F10" s="61">
        <v>7</v>
      </c>
      <c r="G10" s="61">
        <v>8</v>
      </c>
      <c r="H10" s="60">
        <v>10</v>
      </c>
      <c r="I10" s="69">
        <v>11</v>
      </c>
    </row>
    <row r="11" ht="28" customHeight="1" spans="2:9">
      <c r="B11" s="59" t="s">
        <v>14</v>
      </c>
      <c r="C11" s="60">
        <v>200</v>
      </c>
      <c r="D11" s="60">
        <v>5</v>
      </c>
      <c r="E11" s="60">
        <v>6</v>
      </c>
      <c r="F11" s="61">
        <v>10</v>
      </c>
      <c r="G11" s="61">
        <v>11</v>
      </c>
      <c r="H11" s="60">
        <v>14</v>
      </c>
      <c r="I11" s="69">
        <v>15</v>
      </c>
    </row>
    <row r="12" ht="28" customHeight="1" spans="2:9">
      <c r="B12" s="62" t="s">
        <v>15</v>
      </c>
      <c r="C12" s="63">
        <v>315</v>
      </c>
      <c r="D12" s="63">
        <v>7</v>
      </c>
      <c r="E12" s="63">
        <v>8</v>
      </c>
      <c r="F12" s="64">
        <v>14</v>
      </c>
      <c r="G12" s="64">
        <v>15</v>
      </c>
      <c r="H12" s="63">
        <v>21</v>
      </c>
      <c r="I12" s="70">
        <v>22</v>
      </c>
    </row>
    <row r="14" spans="2:4">
      <c r="B14" s="65" t="s">
        <v>16</v>
      </c>
      <c r="C14" s="65"/>
      <c r="D14" s="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G25" sqref="G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42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 t="s">
        <v>29</v>
      </c>
      <c r="K4" s="30" t="s">
        <v>29</v>
      </c>
      <c r="L4" s="30"/>
      <c r="M4" s="30"/>
      <c r="N4" s="30"/>
      <c r="O4" s="31"/>
    </row>
    <row r="5" s="1" customFormat="1" ht="16" customHeight="1" spans="1:15">
      <c r="A5" s="7"/>
      <c r="B5" s="9" t="s">
        <v>34</v>
      </c>
      <c r="C5" s="9" t="s">
        <v>35</v>
      </c>
      <c r="D5" s="43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7"/>
      <c r="J5" s="32" t="s">
        <v>41</v>
      </c>
      <c r="K5" s="32" t="s">
        <v>41</v>
      </c>
      <c r="L5" s="32"/>
      <c r="M5" s="32"/>
      <c r="N5" s="32"/>
      <c r="O5" s="33"/>
    </row>
    <row r="6" s="1" customFormat="1" ht="16" customHeight="1" spans="1:15">
      <c r="A6" s="12" t="s">
        <v>42</v>
      </c>
      <c r="B6" s="13">
        <f>C6-1.5</f>
        <v>69</v>
      </c>
      <c r="C6" s="13">
        <f>D6-1.5</f>
        <v>70.5</v>
      </c>
      <c r="D6" s="44">
        <v>72</v>
      </c>
      <c r="E6" s="15">
        <f t="shared" ref="E6:H6" si="0">D6+1.5</f>
        <v>73.5</v>
      </c>
      <c r="F6" s="15">
        <f t="shared" si="0"/>
        <v>75</v>
      </c>
      <c r="G6" s="15">
        <f t="shared" si="0"/>
        <v>76.5</v>
      </c>
      <c r="H6" s="15">
        <f t="shared" si="0"/>
        <v>78</v>
      </c>
      <c r="I6" s="27"/>
      <c r="J6" s="36" t="s">
        <v>43</v>
      </c>
      <c r="K6" s="46" t="s">
        <v>44</v>
      </c>
      <c r="L6" s="34"/>
      <c r="M6" s="34"/>
      <c r="N6" s="34"/>
      <c r="O6" s="35"/>
    </row>
    <row r="7" s="1" customFormat="1" ht="16" customHeight="1" spans="1:15">
      <c r="A7" s="16" t="s">
        <v>45</v>
      </c>
      <c r="B7" s="15">
        <f>C7-4</f>
        <v>78</v>
      </c>
      <c r="C7" s="15">
        <f>D7-4</f>
        <v>82</v>
      </c>
      <c r="D7" s="44">
        <v>86</v>
      </c>
      <c r="E7" s="15">
        <f>D7+4</f>
        <v>90</v>
      </c>
      <c r="F7" s="15">
        <f>E7+5</f>
        <v>95</v>
      </c>
      <c r="G7" s="13">
        <f>F7+6</f>
        <v>101</v>
      </c>
      <c r="H7" s="13">
        <f>G7+6</f>
        <v>107</v>
      </c>
      <c r="I7" s="27"/>
      <c r="J7" s="36" t="s">
        <v>46</v>
      </c>
      <c r="K7" s="36" t="s">
        <v>47</v>
      </c>
      <c r="L7" s="36"/>
      <c r="M7" s="36"/>
      <c r="N7" s="36"/>
      <c r="O7" s="37"/>
    </row>
    <row r="8" s="1" customFormat="1" ht="16" customHeight="1" spans="1:15">
      <c r="A8" s="12" t="s">
        <v>48</v>
      </c>
      <c r="B8" s="13">
        <f>C8-3.6</f>
        <v>100.8</v>
      </c>
      <c r="C8" s="13">
        <f>D8-3.6</f>
        <v>104.4</v>
      </c>
      <c r="D8" s="44">
        <v>108</v>
      </c>
      <c r="E8" s="15">
        <f>D8+4</f>
        <v>112</v>
      </c>
      <c r="F8" s="15">
        <f t="shared" ref="F8:H8" si="1">E8+4</f>
        <v>116</v>
      </c>
      <c r="G8" s="13">
        <f t="shared" si="1"/>
        <v>120</v>
      </c>
      <c r="H8" s="13">
        <f t="shared" si="1"/>
        <v>124</v>
      </c>
      <c r="I8" s="27"/>
      <c r="J8" s="36" t="s">
        <v>49</v>
      </c>
      <c r="K8" s="36" t="s">
        <v>47</v>
      </c>
      <c r="L8" s="34"/>
      <c r="M8" s="34"/>
      <c r="N8" s="34"/>
      <c r="O8" s="35"/>
    </row>
    <row r="9" s="1" customFormat="1" ht="16" customHeight="1" spans="1:15">
      <c r="A9" s="12" t="s">
        <v>50</v>
      </c>
      <c r="B9" s="15">
        <f>C9-1.15</f>
        <v>29.7</v>
      </c>
      <c r="C9" s="15">
        <f>D9-1.15</f>
        <v>30.85</v>
      </c>
      <c r="D9" s="44">
        <v>32</v>
      </c>
      <c r="E9" s="15">
        <f t="shared" ref="E9:H9" si="2">D9+1.3</f>
        <v>33.3</v>
      </c>
      <c r="F9" s="15">
        <f t="shared" si="2"/>
        <v>34.6</v>
      </c>
      <c r="G9" s="13">
        <f t="shared" si="2"/>
        <v>35.9</v>
      </c>
      <c r="H9" s="13">
        <f t="shared" si="2"/>
        <v>37.2</v>
      </c>
      <c r="I9" s="27"/>
      <c r="J9" s="36" t="s">
        <v>49</v>
      </c>
      <c r="K9" s="36" t="s">
        <v>47</v>
      </c>
      <c r="L9" s="34"/>
      <c r="M9" s="34"/>
      <c r="N9" s="34"/>
      <c r="O9" s="35"/>
    </row>
    <row r="10" s="1" customFormat="1" ht="16" customHeight="1" spans="1:15">
      <c r="A10" s="12" t="s">
        <v>51</v>
      </c>
      <c r="B10" s="15">
        <f>C10-0.7</f>
        <v>21.6</v>
      </c>
      <c r="C10" s="15">
        <f>D10-0.7</f>
        <v>22.3</v>
      </c>
      <c r="D10" s="44">
        <v>23</v>
      </c>
      <c r="E10" s="15">
        <f>D10+0.7</f>
        <v>23.7</v>
      </c>
      <c r="F10" s="15">
        <f>E10+0.7</f>
        <v>24.4</v>
      </c>
      <c r="G10" s="13">
        <f>F10+0.9</f>
        <v>25.3</v>
      </c>
      <c r="H10" s="13">
        <f>G10+0.9</f>
        <v>26.2</v>
      </c>
      <c r="I10" s="27"/>
      <c r="J10" s="36" t="s">
        <v>47</v>
      </c>
      <c r="K10" s="36" t="s">
        <v>47</v>
      </c>
      <c r="L10" s="34"/>
      <c r="M10" s="34"/>
      <c r="N10" s="34"/>
      <c r="O10" s="35"/>
    </row>
    <row r="11" s="1" customFormat="1" ht="16" customHeight="1" spans="1:15">
      <c r="A11" s="12" t="s">
        <v>52</v>
      </c>
      <c r="B11" s="15">
        <f>C11-0.5</f>
        <v>14</v>
      </c>
      <c r="C11" s="15">
        <f>D11-0.5</f>
        <v>14.5</v>
      </c>
      <c r="D11" s="44">
        <v>15</v>
      </c>
      <c r="E11" s="15">
        <f>D11+0.5</f>
        <v>15.5</v>
      </c>
      <c r="F11" s="15">
        <f>E11+0.5</f>
        <v>16</v>
      </c>
      <c r="G11" s="13">
        <f>F11+0.7</f>
        <v>16.7</v>
      </c>
      <c r="H11" s="13">
        <f>G11+0.7</f>
        <v>17.4</v>
      </c>
      <c r="I11" s="27"/>
      <c r="J11" s="36" t="s">
        <v>53</v>
      </c>
      <c r="K11" s="36" t="s">
        <v>54</v>
      </c>
      <c r="L11" s="34"/>
      <c r="M11" s="34"/>
      <c r="N11" s="34"/>
      <c r="O11" s="35"/>
    </row>
    <row r="12" s="1" customFormat="1" ht="16" customHeight="1" spans="1:15">
      <c r="A12" s="12" t="s">
        <v>55</v>
      </c>
      <c r="B12" s="13">
        <f>C12-0.7</f>
        <v>27.7</v>
      </c>
      <c r="C12" s="13">
        <f>D12-0.6</f>
        <v>28.4</v>
      </c>
      <c r="D12" s="44">
        <v>29</v>
      </c>
      <c r="E12" s="15">
        <f t="shared" ref="E12:H12" si="3">D12+0.6</f>
        <v>29.6</v>
      </c>
      <c r="F12" s="15">
        <f>E12+0.7</f>
        <v>30.3</v>
      </c>
      <c r="G12" s="13">
        <f t="shared" si="3"/>
        <v>30.9</v>
      </c>
      <c r="H12" s="13">
        <f t="shared" si="3"/>
        <v>31.5</v>
      </c>
      <c r="I12" s="27"/>
      <c r="J12" s="36" t="s">
        <v>47</v>
      </c>
      <c r="K12" s="36" t="s">
        <v>47</v>
      </c>
      <c r="L12" s="34"/>
      <c r="M12" s="34"/>
      <c r="N12" s="34"/>
      <c r="O12" s="35"/>
    </row>
    <row r="13" s="1" customFormat="1" ht="16" customHeight="1" spans="1:15">
      <c r="A13" s="12" t="s">
        <v>56</v>
      </c>
      <c r="B13" s="13">
        <f>C13-0.9</f>
        <v>42.7</v>
      </c>
      <c r="C13" s="13">
        <f>D13-0.9</f>
        <v>43.6</v>
      </c>
      <c r="D13" s="44">
        <v>44.5</v>
      </c>
      <c r="E13" s="15">
        <f t="shared" ref="E13:H13" si="4">D13+1.1</f>
        <v>45.6</v>
      </c>
      <c r="F13" s="15">
        <f t="shared" si="4"/>
        <v>46.7</v>
      </c>
      <c r="G13" s="13">
        <f t="shared" si="4"/>
        <v>47.8</v>
      </c>
      <c r="H13" s="13">
        <f t="shared" si="4"/>
        <v>48.9</v>
      </c>
      <c r="I13" s="27"/>
      <c r="J13" s="36" t="s">
        <v>53</v>
      </c>
      <c r="K13" s="36" t="s">
        <v>57</v>
      </c>
      <c r="L13" s="34"/>
      <c r="M13" s="34"/>
      <c r="N13" s="34"/>
      <c r="O13" s="35"/>
    </row>
    <row r="14" s="1" customFormat="1" ht="16" customHeight="1" spans="1:15">
      <c r="A14" s="17"/>
      <c r="B14" s="18"/>
      <c r="C14" s="18"/>
      <c r="D14" s="45"/>
      <c r="E14" s="18"/>
      <c r="F14" s="18"/>
      <c r="G14" s="18"/>
      <c r="H14" s="18"/>
      <c r="I14" s="27"/>
      <c r="J14" s="34"/>
      <c r="K14" s="36"/>
      <c r="L14" s="34"/>
      <c r="M14" s="34"/>
      <c r="N14" s="34"/>
      <c r="O14" s="35"/>
    </row>
    <row r="15" s="1" customFormat="1" ht="16" customHeight="1" spans="1:15">
      <c r="A15" s="19" t="s">
        <v>58</v>
      </c>
      <c r="B15" s="20"/>
      <c r="C15" s="20"/>
      <c r="D15" s="20"/>
      <c r="E15" s="20"/>
      <c r="F15" s="20"/>
      <c r="G15" s="20"/>
      <c r="H15" s="21"/>
      <c r="I15" s="27"/>
      <c r="J15" s="38"/>
      <c r="K15" s="39"/>
      <c r="L15" s="39"/>
      <c r="M15" s="39"/>
      <c r="N15" s="39"/>
      <c r="O15" s="40"/>
    </row>
    <row r="16" s="1" customFormat="1" ht="16" customHeight="1" spans="1:15">
      <c r="A16" s="19" t="s">
        <v>59</v>
      </c>
      <c r="B16" s="20"/>
      <c r="C16" s="20"/>
      <c r="D16" s="20"/>
      <c r="E16" s="20"/>
      <c r="F16" s="20"/>
      <c r="G16" s="20"/>
      <c r="H16" s="21"/>
      <c r="I16" s="27"/>
      <c r="J16" s="47" t="s">
        <v>60</v>
      </c>
      <c r="K16" s="48"/>
      <c r="L16" s="48"/>
      <c r="M16" s="48"/>
      <c r="N16" s="48"/>
      <c r="O16" s="49"/>
    </row>
    <row r="17" s="1" customFormat="1" ht="16" customHeight="1" spans="1:15">
      <c r="A17" s="19" t="s">
        <v>61</v>
      </c>
      <c r="B17" s="20"/>
      <c r="C17" s="20"/>
      <c r="D17" s="20"/>
      <c r="E17" s="20"/>
      <c r="F17" s="20"/>
      <c r="G17" s="20"/>
      <c r="H17" s="21"/>
      <c r="I17" s="27"/>
      <c r="J17" s="47" t="s">
        <v>62</v>
      </c>
      <c r="K17" s="48"/>
      <c r="L17" s="48"/>
      <c r="M17" s="48"/>
      <c r="N17" s="48"/>
      <c r="O17" s="49"/>
    </row>
    <row r="18" s="1" customFormat="1" ht="16" customHeight="1" spans="1:15">
      <c r="A18" s="19" t="s">
        <v>63</v>
      </c>
      <c r="B18" s="20"/>
      <c r="C18" s="20"/>
      <c r="D18" s="20"/>
      <c r="E18" s="20"/>
      <c r="F18" s="20"/>
      <c r="G18" s="20"/>
      <c r="H18" s="21"/>
      <c r="I18" s="27"/>
      <c r="J18" s="47"/>
      <c r="K18" s="48"/>
      <c r="L18" s="48"/>
      <c r="M18" s="48"/>
      <c r="N18" s="48"/>
      <c r="O18" s="49"/>
    </row>
    <row r="19" s="1" customFormat="1" ht="16" customHeight="1" spans="1:15">
      <c r="A19" s="19" t="s">
        <v>64</v>
      </c>
      <c r="B19" s="20"/>
      <c r="C19" s="20"/>
      <c r="D19" s="20"/>
      <c r="E19" s="20"/>
      <c r="F19" s="20"/>
      <c r="G19" s="20"/>
      <c r="H19" s="21"/>
      <c r="I19" s="27"/>
      <c r="J19" s="47"/>
      <c r="K19" s="48"/>
      <c r="L19" s="48"/>
      <c r="M19" s="48"/>
      <c r="N19" s="48"/>
      <c r="O19" s="49"/>
    </row>
    <row r="20" s="1" customFormat="1" ht="16" customHeight="1" spans="1:15">
      <c r="A20" s="19" t="s">
        <v>65</v>
      </c>
      <c r="B20" s="20"/>
      <c r="C20" s="20"/>
      <c r="D20" s="20"/>
      <c r="E20" s="20"/>
      <c r="F20" s="20"/>
      <c r="G20" s="20"/>
      <c r="H20" s="21"/>
      <c r="I20" s="27"/>
      <c r="J20" s="47"/>
      <c r="K20" s="48"/>
      <c r="L20" s="48"/>
      <c r="M20" s="48"/>
      <c r="N20" s="48"/>
      <c r="O20" s="49"/>
    </row>
    <row r="21" s="1" customFormat="1" ht="16" customHeight="1" spans="1:15">
      <c r="A21" s="19" t="s">
        <v>66</v>
      </c>
      <c r="B21" s="20"/>
      <c r="C21" s="20"/>
      <c r="D21" s="20"/>
      <c r="E21" s="20"/>
      <c r="F21" s="20"/>
      <c r="G21" s="20"/>
      <c r="H21" s="21"/>
      <c r="I21" s="27"/>
      <c r="J21" s="47"/>
      <c r="K21" s="48"/>
      <c r="L21" s="48"/>
      <c r="M21" s="48"/>
      <c r="N21" s="48"/>
      <c r="O21" s="49"/>
    </row>
    <row r="22" s="1" customFormat="1" ht="16" customHeight="1" spans="1:15">
      <c r="A22" s="19" t="s">
        <v>67</v>
      </c>
      <c r="B22" s="20"/>
      <c r="C22" s="20"/>
      <c r="D22" s="20"/>
      <c r="E22" s="20"/>
      <c r="F22" s="20"/>
      <c r="G22" s="20"/>
      <c r="H22" s="21"/>
      <c r="I22" s="27"/>
      <c r="J22" s="38"/>
      <c r="K22" s="39"/>
      <c r="L22" s="39"/>
      <c r="M22" s="39"/>
      <c r="N22" s="39"/>
      <c r="O22" s="40"/>
    </row>
    <row r="23" s="1" customFormat="1" ht="15.6" spans="1:15">
      <c r="A23" s="22" t="s">
        <v>68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="1" customFormat="1" ht="15.6" spans="1:15">
      <c r="A24" s="1" t="s">
        <v>69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="1" customFormat="1" ht="15.6" spans="1:14">
      <c r="A25" s="23"/>
      <c r="B25" s="23"/>
      <c r="C25" s="23"/>
      <c r="D25" s="23"/>
      <c r="E25" s="23"/>
      <c r="F25" s="23"/>
      <c r="G25" s="23"/>
      <c r="H25" s="23"/>
      <c r="I25" s="23"/>
      <c r="J25" s="22" t="s">
        <v>70</v>
      </c>
      <c r="K25" s="41"/>
      <c r="L25" s="22" t="s">
        <v>71</v>
      </c>
      <c r="M25" s="22"/>
      <c r="N25" s="22" t="s">
        <v>72</v>
      </c>
    </row>
  </sheetData>
  <mergeCells count="23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27" sqref="G2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9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2" t="s">
        <v>42</v>
      </c>
      <c r="B6" s="13">
        <f>C6-1.5</f>
        <v>69</v>
      </c>
      <c r="C6" s="13">
        <f>D6-1.5</f>
        <v>70.5</v>
      </c>
      <c r="D6" s="14">
        <v>72</v>
      </c>
      <c r="E6" s="15">
        <f t="shared" ref="E6:H6" si="0">D6+1.5</f>
        <v>73.5</v>
      </c>
      <c r="F6" s="15">
        <f t="shared" si="0"/>
        <v>75</v>
      </c>
      <c r="G6" s="15">
        <f t="shared" si="0"/>
        <v>76.5</v>
      </c>
      <c r="H6" s="15">
        <f t="shared" si="0"/>
        <v>78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6" t="s">
        <v>45</v>
      </c>
      <c r="B7" s="15">
        <f>C7-4</f>
        <v>78</v>
      </c>
      <c r="C7" s="15">
        <f>D7-4</f>
        <v>82</v>
      </c>
      <c r="D7" s="14">
        <v>86</v>
      </c>
      <c r="E7" s="15">
        <f>D7+4</f>
        <v>90</v>
      </c>
      <c r="F7" s="15">
        <f>E7+5</f>
        <v>95</v>
      </c>
      <c r="G7" s="13">
        <f>F7+6</f>
        <v>101</v>
      </c>
      <c r="H7" s="13">
        <f>G7+6</f>
        <v>107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2" t="s">
        <v>48</v>
      </c>
      <c r="B8" s="13">
        <f>C8-3.6</f>
        <v>100.8</v>
      </c>
      <c r="C8" s="13">
        <f>D8-3.6</f>
        <v>104.4</v>
      </c>
      <c r="D8" s="14">
        <v>108</v>
      </c>
      <c r="E8" s="15">
        <f t="shared" ref="E8:H8" si="1">D8+4</f>
        <v>112</v>
      </c>
      <c r="F8" s="15">
        <f t="shared" si="1"/>
        <v>116</v>
      </c>
      <c r="G8" s="13">
        <f t="shared" si="1"/>
        <v>120</v>
      </c>
      <c r="H8" s="13">
        <f t="shared" si="1"/>
        <v>124</v>
      </c>
      <c r="I8" s="27"/>
      <c r="J8" s="34"/>
      <c r="K8" s="34"/>
      <c r="L8" s="34"/>
      <c r="M8" s="34"/>
      <c r="N8" s="34"/>
      <c r="O8" s="35"/>
    </row>
    <row r="9" s="1" customFormat="1" ht="16" customHeight="1" spans="1:15">
      <c r="A9" s="12" t="s">
        <v>50</v>
      </c>
      <c r="B9" s="15">
        <f>C9-1.15</f>
        <v>29.7</v>
      </c>
      <c r="C9" s="15">
        <f>D9-1.15</f>
        <v>30.85</v>
      </c>
      <c r="D9" s="14">
        <v>32</v>
      </c>
      <c r="E9" s="15">
        <f t="shared" ref="E9:H9" si="2">D9+1.3</f>
        <v>33.3</v>
      </c>
      <c r="F9" s="15">
        <f t="shared" si="2"/>
        <v>34.6</v>
      </c>
      <c r="G9" s="13">
        <f t="shared" si="2"/>
        <v>35.9</v>
      </c>
      <c r="H9" s="13">
        <f t="shared" si="2"/>
        <v>37.2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2" t="s">
        <v>51</v>
      </c>
      <c r="B10" s="15">
        <f>C10-0.7</f>
        <v>21.6</v>
      </c>
      <c r="C10" s="15">
        <f>D10-0.7</f>
        <v>22.3</v>
      </c>
      <c r="D10" s="14">
        <v>23</v>
      </c>
      <c r="E10" s="15">
        <f>D10+0.7</f>
        <v>23.7</v>
      </c>
      <c r="F10" s="15">
        <f>E10+0.7</f>
        <v>24.4</v>
      </c>
      <c r="G10" s="13">
        <f>F10+0.9</f>
        <v>25.3</v>
      </c>
      <c r="H10" s="13">
        <f>G10+0.9</f>
        <v>26.2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2" t="s">
        <v>73</v>
      </c>
      <c r="B11" s="15">
        <f>C11-0.5</f>
        <v>18</v>
      </c>
      <c r="C11" s="15">
        <f>D11-0.5</f>
        <v>18.5</v>
      </c>
      <c r="D11" s="14">
        <v>19</v>
      </c>
      <c r="E11" s="15">
        <f>D11+0.5</f>
        <v>19.5</v>
      </c>
      <c r="F11" s="15">
        <f>E11+0.5</f>
        <v>20</v>
      </c>
      <c r="G11" s="13">
        <f>F11+0.7</f>
        <v>20.7</v>
      </c>
      <c r="H11" s="13">
        <f>G11+0.7</f>
        <v>21.4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2" t="s">
        <v>52</v>
      </c>
      <c r="B12" s="15">
        <f>C12-0.5</f>
        <v>14</v>
      </c>
      <c r="C12" s="15">
        <f>D12-0.5</f>
        <v>14.5</v>
      </c>
      <c r="D12" s="14">
        <v>15</v>
      </c>
      <c r="E12" s="15">
        <f>D12+0.5</f>
        <v>15.5</v>
      </c>
      <c r="F12" s="15">
        <f>E12+0.5</f>
        <v>16</v>
      </c>
      <c r="G12" s="13">
        <f>F12+0.7</f>
        <v>16.7</v>
      </c>
      <c r="H12" s="13">
        <f>G12+0.7</f>
        <v>17.4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2" t="s">
        <v>55</v>
      </c>
      <c r="B13" s="13">
        <f>C13-0.7</f>
        <v>27.7</v>
      </c>
      <c r="C13" s="13">
        <f>D13-0.6</f>
        <v>28.4</v>
      </c>
      <c r="D13" s="14">
        <v>29</v>
      </c>
      <c r="E13" s="15">
        <f t="shared" ref="E13:H13" si="3">D13+0.6</f>
        <v>29.6</v>
      </c>
      <c r="F13" s="15">
        <f>E13+0.7</f>
        <v>30.3</v>
      </c>
      <c r="G13" s="13">
        <f t="shared" si="3"/>
        <v>30.9</v>
      </c>
      <c r="H13" s="13">
        <f t="shared" si="3"/>
        <v>31.5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2" t="s">
        <v>56</v>
      </c>
      <c r="B14" s="13">
        <f>C14-0.9</f>
        <v>42.7</v>
      </c>
      <c r="C14" s="13">
        <f>D14-0.9</f>
        <v>43.6</v>
      </c>
      <c r="D14" s="14">
        <v>44.5</v>
      </c>
      <c r="E14" s="15">
        <f t="shared" ref="E14:H14" si="4">D14+1.1</f>
        <v>45.6</v>
      </c>
      <c r="F14" s="15">
        <f t="shared" si="4"/>
        <v>46.7</v>
      </c>
      <c r="G14" s="13">
        <f t="shared" si="4"/>
        <v>47.8</v>
      </c>
      <c r="H14" s="13">
        <f t="shared" si="4"/>
        <v>48.9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7"/>
      <c r="B15" s="18"/>
      <c r="C15" s="18"/>
      <c r="D15" s="18"/>
      <c r="E15" s="18"/>
      <c r="F15" s="18"/>
      <c r="G15" s="18"/>
      <c r="H15" s="18"/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9" t="s">
        <v>58</v>
      </c>
      <c r="B16" s="20"/>
      <c r="C16" s="20"/>
      <c r="D16" s="20"/>
      <c r="E16" s="20"/>
      <c r="F16" s="20"/>
      <c r="G16" s="20"/>
      <c r="H16" s="21"/>
      <c r="I16" s="27"/>
      <c r="J16" s="38"/>
      <c r="K16" s="39"/>
      <c r="L16" s="39"/>
      <c r="M16" s="39"/>
      <c r="N16" s="39"/>
      <c r="O16" s="40"/>
    </row>
    <row r="17" s="1" customFormat="1" ht="16" customHeight="1" spans="1:15">
      <c r="A17" s="19"/>
      <c r="B17" s="20"/>
      <c r="C17" s="20"/>
      <c r="D17" s="20"/>
      <c r="E17" s="20"/>
      <c r="F17" s="20"/>
      <c r="G17" s="20"/>
      <c r="H17" s="21"/>
      <c r="I17" s="27"/>
      <c r="J17" s="38"/>
      <c r="K17" s="39"/>
      <c r="L17" s="39"/>
      <c r="M17" s="39"/>
      <c r="N17" s="39"/>
      <c r="O17" s="40"/>
    </row>
    <row r="18" s="1" customFormat="1" ht="16" customHeight="1" spans="1:15">
      <c r="A18" s="19"/>
      <c r="B18" s="20"/>
      <c r="C18" s="20"/>
      <c r="D18" s="20"/>
      <c r="E18" s="20"/>
      <c r="F18" s="20"/>
      <c r="G18" s="20"/>
      <c r="H18" s="21"/>
      <c r="I18" s="27"/>
      <c r="J18" s="38"/>
      <c r="K18" s="39"/>
      <c r="L18" s="39"/>
      <c r="M18" s="39"/>
      <c r="N18" s="39"/>
      <c r="O18" s="40"/>
    </row>
    <row r="19" s="1" customFormat="1" ht="16" customHeight="1" spans="1:15">
      <c r="A19" s="19"/>
      <c r="B19" s="20"/>
      <c r="C19" s="20"/>
      <c r="D19" s="20"/>
      <c r="E19" s="20"/>
      <c r="F19" s="20"/>
      <c r="G19" s="20"/>
      <c r="H19" s="21"/>
      <c r="I19" s="27"/>
      <c r="J19" s="38"/>
      <c r="K19" s="39"/>
      <c r="L19" s="39"/>
      <c r="M19" s="39"/>
      <c r="N19" s="39"/>
      <c r="O19" s="40"/>
    </row>
    <row r="20" s="1" customFormat="1" ht="16" customHeight="1" spans="1:15">
      <c r="A20" s="19"/>
      <c r="B20" s="20"/>
      <c r="C20" s="20"/>
      <c r="D20" s="20"/>
      <c r="E20" s="20"/>
      <c r="F20" s="20"/>
      <c r="G20" s="20"/>
      <c r="H20" s="21"/>
      <c r="I20" s="27"/>
      <c r="J20" s="38"/>
      <c r="K20" s="39"/>
      <c r="L20" s="39"/>
      <c r="M20" s="39"/>
      <c r="N20" s="39"/>
      <c r="O20" s="40"/>
    </row>
    <row r="21" s="1" customFormat="1" ht="16" customHeight="1" spans="1:15">
      <c r="A21" s="19"/>
      <c r="B21" s="20"/>
      <c r="C21" s="20"/>
      <c r="D21" s="20"/>
      <c r="E21" s="20"/>
      <c r="F21" s="20"/>
      <c r="G21" s="20"/>
      <c r="H21" s="21"/>
      <c r="I21" s="27"/>
      <c r="J21" s="38"/>
      <c r="K21" s="39"/>
      <c r="L21" s="39"/>
      <c r="M21" s="39"/>
      <c r="N21" s="39"/>
      <c r="O21" s="40"/>
    </row>
    <row r="22" s="1" customFormat="1" ht="16" customHeight="1" spans="1:15">
      <c r="A22" s="19"/>
      <c r="B22" s="20"/>
      <c r="C22" s="20"/>
      <c r="D22" s="20"/>
      <c r="E22" s="20"/>
      <c r="F22" s="20"/>
      <c r="G22" s="20"/>
      <c r="H22" s="21"/>
      <c r="I22" s="27"/>
      <c r="J22" s="38"/>
      <c r="K22" s="39"/>
      <c r="L22" s="39"/>
      <c r="M22" s="39"/>
      <c r="N22" s="39"/>
      <c r="O22" s="40"/>
    </row>
    <row r="23" s="1" customFormat="1" ht="16" customHeight="1" spans="1:15">
      <c r="A23" s="19"/>
      <c r="B23" s="20"/>
      <c r="C23" s="20"/>
      <c r="D23" s="20"/>
      <c r="E23" s="20"/>
      <c r="F23" s="20"/>
      <c r="G23" s="20"/>
      <c r="H23" s="21"/>
      <c r="I23" s="27"/>
      <c r="J23" s="38"/>
      <c r="K23" s="39"/>
      <c r="L23" s="39"/>
      <c r="M23" s="39"/>
      <c r="N23" s="39"/>
      <c r="O23" s="40"/>
    </row>
    <row r="24" s="1" customFormat="1" ht="15.6" spans="1:15">
      <c r="A24" s="22" t="s">
        <v>68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="1" customFormat="1" ht="15.6" spans="1:15">
      <c r="A25" s="1" t="s">
        <v>74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ht="15.6" spans="1:14">
      <c r="A26" s="23"/>
      <c r="B26" s="23"/>
      <c r="C26" s="23"/>
      <c r="D26" s="23"/>
      <c r="E26" s="23"/>
      <c r="F26" s="23"/>
      <c r="G26" s="23"/>
      <c r="H26" s="23"/>
      <c r="I26" s="23"/>
      <c r="J26" s="22" t="s">
        <v>75</v>
      </c>
      <c r="K26" s="41"/>
      <c r="L26" s="22" t="s">
        <v>71</v>
      </c>
      <c r="M26" s="22"/>
      <c r="N26" s="22" t="s">
        <v>72</v>
      </c>
    </row>
  </sheetData>
  <mergeCells count="23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25" sqref="$A25:$XFD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4"/>
      <c r="J2" s="25" t="s">
        <v>22</v>
      </c>
      <c r="K2" s="5" t="s">
        <v>23</v>
      </c>
      <c r="L2" s="5"/>
      <c r="M2" s="5"/>
      <c r="N2" s="5"/>
      <c r="O2" s="26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7"/>
      <c r="J3" s="28" t="s">
        <v>26</v>
      </c>
      <c r="K3" s="28"/>
      <c r="L3" s="28"/>
      <c r="M3" s="28"/>
      <c r="N3" s="28"/>
      <c r="O3" s="29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7"/>
      <c r="J4" s="30"/>
      <c r="K4" s="30"/>
      <c r="L4" s="30"/>
      <c r="M4" s="30"/>
      <c r="N4" s="30"/>
      <c r="O4" s="31"/>
    </row>
    <row r="5" s="1" customFormat="1" ht="16" customHeight="1" spans="1:15">
      <c r="A5" s="7"/>
      <c r="B5" s="9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7"/>
      <c r="J5" s="32"/>
      <c r="K5" s="32"/>
      <c r="L5" s="32"/>
      <c r="M5" s="32"/>
      <c r="N5" s="32"/>
      <c r="O5" s="33"/>
    </row>
    <row r="6" s="1" customFormat="1" ht="16" customHeight="1" spans="1:15">
      <c r="A6" s="12" t="s">
        <v>42</v>
      </c>
      <c r="B6" s="13">
        <f>C6-1.5</f>
        <v>69</v>
      </c>
      <c r="C6" s="13">
        <f>D6-1.5</f>
        <v>70.5</v>
      </c>
      <c r="D6" s="14">
        <v>72</v>
      </c>
      <c r="E6" s="15">
        <f t="shared" ref="E6:H6" si="0">D6+1.5</f>
        <v>73.5</v>
      </c>
      <c r="F6" s="15">
        <f t="shared" si="0"/>
        <v>75</v>
      </c>
      <c r="G6" s="15">
        <f t="shared" si="0"/>
        <v>76.5</v>
      </c>
      <c r="H6" s="15">
        <f t="shared" si="0"/>
        <v>78</v>
      </c>
      <c r="I6" s="27"/>
      <c r="J6" s="34"/>
      <c r="K6" s="34"/>
      <c r="L6" s="34"/>
      <c r="M6" s="34"/>
      <c r="N6" s="34"/>
      <c r="O6" s="35"/>
    </row>
    <row r="7" s="1" customFormat="1" ht="16" customHeight="1" spans="1:15">
      <c r="A7" s="16" t="s">
        <v>45</v>
      </c>
      <c r="B7" s="15">
        <f>C7-4</f>
        <v>78</v>
      </c>
      <c r="C7" s="15">
        <f>D7-4</f>
        <v>82</v>
      </c>
      <c r="D7" s="14">
        <v>86</v>
      </c>
      <c r="E7" s="15">
        <f>D7+4</f>
        <v>90</v>
      </c>
      <c r="F7" s="15">
        <f>E7+5</f>
        <v>95</v>
      </c>
      <c r="G7" s="13">
        <f>F7+6</f>
        <v>101</v>
      </c>
      <c r="H7" s="13">
        <f>G7+6</f>
        <v>107</v>
      </c>
      <c r="I7" s="27"/>
      <c r="J7" s="36"/>
      <c r="K7" s="36"/>
      <c r="L7" s="36"/>
      <c r="M7" s="36"/>
      <c r="N7" s="36"/>
      <c r="O7" s="37"/>
    </row>
    <row r="8" s="1" customFormat="1" ht="16" customHeight="1" spans="1:15">
      <c r="A8" s="12" t="s">
        <v>48</v>
      </c>
      <c r="B8" s="13">
        <f>C8-3.6</f>
        <v>100.8</v>
      </c>
      <c r="C8" s="13">
        <f>D8-3.6</f>
        <v>104.4</v>
      </c>
      <c r="D8" s="14">
        <v>108</v>
      </c>
      <c r="E8" s="15">
        <f t="shared" ref="E8:H8" si="1">D8+4</f>
        <v>112</v>
      </c>
      <c r="F8" s="15">
        <f t="shared" si="1"/>
        <v>116</v>
      </c>
      <c r="G8" s="13">
        <f t="shared" si="1"/>
        <v>120</v>
      </c>
      <c r="H8" s="13">
        <f t="shared" si="1"/>
        <v>124</v>
      </c>
      <c r="I8" s="27"/>
      <c r="J8" s="34"/>
      <c r="K8" s="34"/>
      <c r="L8" s="34"/>
      <c r="M8" s="34"/>
      <c r="N8" s="34"/>
      <c r="O8" s="35"/>
    </row>
    <row r="9" s="1" customFormat="1" ht="16" customHeight="1" spans="1:15">
      <c r="A9" s="12" t="s">
        <v>50</v>
      </c>
      <c r="B9" s="15">
        <f>C9-1.15</f>
        <v>29.7</v>
      </c>
      <c r="C9" s="15">
        <f>D9-1.15</f>
        <v>30.85</v>
      </c>
      <c r="D9" s="14">
        <v>32</v>
      </c>
      <c r="E9" s="15">
        <f t="shared" ref="E9:H9" si="2">D9+1.3</f>
        <v>33.3</v>
      </c>
      <c r="F9" s="15">
        <f t="shared" si="2"/>
        <v>34.6</v>
      </c>
      <c r="G9" s="13">
        <f t="shared" si="2"/>
        <v>35.9</v>
      </c>
      <c r="H9" s="13">
        <f t="shared" si="2"/>
        <v>37.2</v>
      </c>
      <c r="I9" s="27"/>
      <c r="J9" s="34"/>
      <c r="K9" s="34"/>
      <c r="L9" s="34"/>
      <c r="M9" s="34"/>
      <c r="N9" s="34"/>
      <c r="O9" s="35"/>
    </row>
    <row r="10" s="1" customFormat="1" ht="16" customHeight="1" spans="1:15">
      <c r="A10" s="12" t="s">
        <v>51</v>
      </c>
      <c r="B10" s="15">
        <f>C10-0.7</f>
        <v>21.6</v>
      </c>
      <c r="C10" s="15">
        <f>D10-0.7</f>
        <v>22.3</v>
      </c>
      <c r="D10" s="14">
        <v>23</v>
      </c>
      <c r="E10" s="15">
        <f>D10+0.7</f>
        <v>23.7</v>
      </c>
      <c r="F10" s="15">
        <f>E10+0.7</f>
        <v>24.4</v>
      </c>
      <c r="G10" s="13">
        <f>F10+0.9</f>
        <v>25.3</v>
      </c>
      <c r="H10" s="13">
        <f>G10+0.9</f>
        <v>26.2</v>
      </c>
      <c r="I10" s="27"/>
      <c r="J10" s="34"/>
      <c r="K10" s="34"/>
      <c r="L10" s="34"/>
      <c r="M10" s="34"/>
      <c r="N10" s="34"/>
      <c r="O10" s="35"/>
    </row>
    <row r="11" s="1" customFormat="1" ht="16" customHeight="1" spans="1:15">
      <c r="A11" s="12" t="s">
        <v>73</v>
      </c>
      <c r="B11" s="15">
        <f>C11-0.5</f>
        <v>18</v>
      </c>
      <c r="C11" s="15">
        <f>D11-0.5</f>
        <v>18.5</v>
      </c>
      <c r="D11" s="14">
        <v>19</v>
      </c>
      <c r="E11" s="15">
        <f>D11+0.5</f>
        <v>19.5</v>
      </c>
      <c r="F11" s="15">
        <f>E11+0.5</f>
        <v>20</v>
      </c>
      <c r="G11" s="13">
        <f>F11+0.7</f>
        <v>20.7</v>
      </c>
      <c r="H11" s="13">
        <f>G11+0.7</f>
        <v>21.4</v>
      </c>
      <c r="I11" s="27"/>
      <c r="J11" s="34"/>
      <c r="K11" s="34"/>
      <c r="L11" s="34"/>
      <c r="M11" s="34"/>
      <c r="N11" s="34"/>
      <c r="O11" s="35"/>
    </row>
    <row r="12" s="1" customFormat="1" ht="16" customHeight="1" spans="1:15">
      <c r="A12" s="12" t="s">
        <v>52</v>
      </c>
      <c r="B12" s="15">
        <f>C12-0.5</f>
        <v>14</v>
      </c>
      <c r="C12" s="15">
        <f>D12-0.5</f>
        <v>14.5</v>
      </c>
      <c r="D12" s="14">
        <v>15</v>
      </c>
      <c r="E12" s="15">
        <f>D12+0.5</f>
        <v>15.5</v>
      </c>
      <c r="F12" s="15">
        <f>E12+0.5</f>
        <v>16</v>
      </c>
      <c r="G12" s="13">
        <f>F12+0.7</f>
        <v>16.7</v>
      </c>
      <c r="H12" s="13">
        <f>G12+0.7</f>
        <v>17.4</v>
      </c>
      <c r="I12" s="27"/>
      <c r="J12" s="34"/>
      <c r="K12" s="34"/>
      <c r="L12" s="34"/>
      <c r="M12" s="34"/>
      <c r="N12" s="34"/>
      <c r="O12" s="35"/>
    </row>
    <row r="13" s="1" customFormat="1" ht="16" customHeight="1" spans="1:15">
      <c r="A13" s="12" t="s">
        <v>55</v>
      </c>
      <c r="B13" s="13">
        <f>C13-0.7</f>
        <v>27.7</v>
      </c>
      <c r="C13" s="13">
        <f>D13-0.6</f>
        <v>28.4</v>
      </c>
      <c r="D13" s="14">
        <v>29</v>
      </c>
      <c r="E13" s="15">
        <f t="shared" ref="E13:H13" si="3">D13+0.6</f>
        <v>29.6</v>
      </c>
      <c r="F13" s="15">
        <f>E13+0.7</f>
        <v>30.3</v>
      </c>
      <c r="G13" s="13">
        <f t="shared" si="3"/>
        <v>30.9</v>
      </c>
      <c r="H13" s="13">
        <f t="shared" si="3"/>
        <v>31.5</v>
      </c>
      <c r="I13" s="27"/>
      <c r="J13" s="34"/>
      <c r="K13" s="34"/>
      <c r="L13" s="34"/>
      <c r="M13" s="34"/>
      <c r="N13" s="34"/>
      <c r="O13" s="35"/>
    </row>
    <row r="14" s="1" customFormat="1" ht="16" customHeight="1" spans="1:15">
      <c r="A14" s="12" t="s">
        <v>56</v>
      </c>
      <c r="B14" s="13">
        <f>C14-0.9</f>
        <v>42.7</v>
      </c>
      <c r="C14" s="13">
        <f>D14-0.9</f>
        <v>43.6</v>
      </c>
      <c r="D14" s="14">
        <v>44.5</v>
      </c>
      <c r="E14" s="15">
        <f t="shared" ref="E14:H14" si="4">D14+1.1</f>
        <v>45.6</v>
      </c>
      <c r="F14" s="15">
        <f t="shared" si="4"/>
        <v>46.7</v>
      </c>
      <c r="G14" s="13">
        <f t="shared" si="4"/>
        <v>47.8</v>
      </c>
      <c r="H14" s="13">
        <f t="shared" si="4"/>
        <v>48.9</v>
      </c>
      <c r="I14" s="27"/>
      <c r="J14" s="34"/>
      <c r="K14" s="34"/>
      <c r="L14" s="34"/>
      <c r="M14" s="34"/>
      <c r="N14" s="34"/>
      <c r="O14" s="35"/>
    </row>
    <row r="15" s="1" customFormat="1" ht="16" customHeight="1" spans="1:15">
      <c r="A15" s="17"/>
      <c r="B15" s="18"/>
      <c r="C15" s="18"/>
      <c r="D15" s="18"/>
      <c r="E15" s="18"/>
      <c r="F15" s="18"/>
      <c r="G15" s="18"/>
      <c r="H15" s="18"/>
      <c r="I15" s="27"/>
      <c r="J15" s="34"/>
      <c r="K15" s="34"/>
      <c r="L15" s="34"/>
      <c r="M15" s="34"/>
      <c r="N15" s="34"/>
      <c r="O15" s="35"/>
    </row>
    <row r="16" s="1" customFormat="1" ht="16" customHeight="1" spans="1:15">
      <c r="A16" s="19" t="s">
        <v>58</v>
      </c>
      <c r="B16" s="20"/>
      <c r="C16" s="20"/>
      <c r="D16" s="20"/>
      <c r="E16" s="20"/>
      <c r="F16" s="20"/>
      <c r="G16" s="20"/>
      <c r="H16" s="21"/>
      <c r="I16" s="27"/>
      <c r="J16" s="38"/>
      <c r="K16" s="39"/>
      <c r="L16" s="39"/>
      <c r="M16" s="39"/>
      <c r="N16" s="39"/>
      <c r="O16" s="40"/>
    </row>
    <row r="17" s="1" customFormat="1" ht="16" customHeight="1" spans="1:15">
      <c r="A17" s="19"/>
      <c r="B17" s="20"/>
      <c r="C17" s="20"/>
      <c r="D17" s="20"/>
      <c r="E17" s="20"/>
      <c r="F17" s="20"/>
      <c r="G17" s="20"/>
      <c r="H17" s="21"/>
      <c r="I17" s="27"/>
      <c r="J17" s="38"/>
      <c r="K17" s="39"/>
      <c r="L17" s="39"/>
      <c r="M17" s="39"/>
      <c r="N17" s="39"/>
      <c r="O17" s="40"/>
    </row>
    <row r="18" s="1" customFormat="1" ht="16" customHeight="1" spans="1:15">
      <c r="A18" s="19"/>
      <c r="B18" s="20"/>
      <c r="C18" s="20"/>
      <c r="D18" s="20"/>
      <c r="E18" s="20"/>
      <c r="F18" s="20"/>
      <c r="G18" s="20"/>
      <c r="H18" s="21"/>
      <c r="I18" s="27"/>
      <c r="J18" s="38"/>
      <c r="K18" s="39"/>
      <c r="L18" s="39"/>
      <c r="M18" s="39"/>
      <c r="N18" s="39"/>
      <c r="O18" s="40"/>
    </row>
    <row r="19" s="1" customFormat="1" ht="16" customHeight="1" spans="1:15">
      <c r="A19" s="19"/>
      <c r="B19" s="20"/>
      <c r="C19" s="20"/>
      <c r="D19" s="20"/>
      <c r="E19" s="20"/>
      <c r="F19" s="20"/>
      <c r="G19" s="20"/>
      <c r="H19" s="21"/>
      <c r="I19" s="27"/>
      <c r="J19" s="38"/>
      <c r="K19" s="39"/>
      <c r="L19" s="39"/>
      <c r="M19" s="39"/>
      <c r="N19" s="39"/>
      <c r="O19" s="40"/>
    </row>
    <row r="20" s="1" customFormat="1" ht="16" customHeight="1" spans="1:15">
      <c r="A20" s="19"/>
      <c r="B20" s="20"/>
      <c r="C20" s="20"/>
      <c r="D20" s="20"/>
      <c r="E20" s="20"/>
      <c r="F20" s="20"/>
      <c r="G20" s="20"/>
      <c r="H20" s="21"/>
      <c r="I20" s="27"/>
      <c r="J20" s="38"/>
      <c r="K20" s="39"/>
      <c r="L20" s="39"/>
      <c r="M20" s="39"/>
      <c r="N20" s="39"/>
      <c r="O20" s="40"/>
    </row>
    <row r="21" s="1" customFormat="1" ht="16" customHeight="1" spans="1:15">
      <c r="A21" s="19"/>
      <c r="B21" s="20"/>
      <c r="C21" s="20"/>
      <c r="D21" s="20"/>
      <c r="E21" s="20"/>
      <c r="F21" s="20"/>
      <c r="G21" s="20"/>
      <c r="H21" s="21"/>
      <c r="I21" s="27"/>
      <c r="J21" s="38"/>
      <c r="K21" s="39"/>
      <c r="L21" s="39"/>
      <c r="M21" s="39"/>
      <c r="N21" s="39"/>
      <c r="O21" s="40"/>
    </row>
    <row r="22" s="1" customFormat="1" ht="16" customHeight="1" spans="1:15">
      <c r="A22" s="19"/>
      <c r="B22" s="20"/>
      <c r="C22" s="20"/>
      <c r="D22" s="20"/>
      <c r="E22" s="20"/>
      <c r="F22" s="20"/>
      <c r="G22" s="20"/>
      <c r="H22" s="21"/>
      <c r="I22" s="27"/>
      <c r="J22" s="38"/>
      <c r="K22" s="39"/>
      <c r="L22" s="39"/>
      <c r="M22" s="39"/>
      <c r="N22" s="39"/>
      <c r="O22" s="40"/>
    </row>
    <row r="23" s="1" customFormat="1" ht="16" customHeight="1" spans="1:15">
      <c r="A23" s="19"/>
      <c r="B23" s="20"/>
      <c r="C23" s="20"/>
      <c r="D23" s="20"/>
      <c r="E23" s="20"/>
      <c r="F23" s="20"/>
      <c r="G23" s="20"/>
      <c r="H23" s="21"/>
      <c r="I23" s="27"/>
      <c r="J23" s="38"/>
      <c r="K23" s="39"/>
      <c r="L23" s="39"/>
      <c r="M23" s="39"/>
      <c r="N23" s="39"/>
      <c r="O23" s="40"/>
    </row>
    <row r="24" s="1" customFormat="1" ht="15.6" spans="1:15">
      <c r="A24" s="22" t="s">
        <v>68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="1" customFormat="1" ht="15.6" spans="1:15">
      <c r="A25" s="1" t="s">
        <v>76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="1" customFormat="1" ht="15.6" spans="1:14">
      <c r="A26" s="23"/>
      <c r="B26" s="23"/>
      <c r="C26" s="23"/>
      <c r="D26" s="23"/>
      <c r="E26" s="23"/>
      <c r="F26" s="23"/>
      <c r="G26" s="23"/>
      <c r="H26" s="23"/>
      <c r="I26" s="23"/>
      <c r="J26" s="22" t="s">
        <v>75</v>
      </c>
      <c r="K26" s="41"/>
      <c r="L26" s="22" t="s">
        <v>71</v>
      </c>
      <c r="M26" s="22"/>
      <c r="N26" s="22" t="s">
        <v>72</v>
      </c>
    </row>
  </sheetData>
  <mergeCells count="23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2022-05-30T09:12:33Z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