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<sst xmlns="http://schemas.openxmlformats.org/spreadsheetml/2006/main" count="109" uniqueCount="69">
  <si>
    <t>探路者产品规格表</t>
  </si>
  <si>
    <t>单位：cm</t>
  </si>
  <si>
    <t>日期</t>
  </si>
  <si>
    <t>产品代码：</t>
  </si>
  <si>
    <t>款号</t>
  </si>
  <si>
    <t>规格表</t>
  </si>
  <si>
    <t>码号</t>
  </si>
  <si>
    <t>度量方法</t>
  </si>
  <si>
    <t>±差</t>
  </si>
  <si>
    <t>155/84B</t>
  </si>
  <si>
    <t>160/88B</t>
  </si>
  <si>
    <t>165/92B</t>
  </si>
  <si>
    <t>170/96B</t>
  </si>
  <si>
    <t>175/100B</t>
  </si>
  <si>
    <t>号型</t>
  </si>
  <si>
    <t>XS</t>
  </si>
  <si>
    <t>S</t>
  </si>
  <si>
    <t>M</t>
  </si>
  <si>
    <t>L</t>
  </si>
  <si>
    <t>XL</t>
  </si>
  <si>
    <t>XXL</t>
  </si>
  <si>
    <t>后中长</t>
  </si>
  <si>
    <t>后中到后下摆</t>
  </si>
  <si>
    <t>±1</t>
  </si>
  <si>
    <t>-1-1-0</t>
  </si>
  <si>
    <t>-1-1-1</t>
  </si>
  <si>
    <t>-1-1-0.5</t>
  </si>
  <si>
    <t>胸围</t>
  </si>
  <si>
    <t>腋下十字缝下2厘米</t>
  </si>
  <si>
    <t>±2</t>
  </si>
  <si>
    <t>-1+1-1</t>
  </si>
  <si>
    <t>+1-1-1</t>
  </si>
  <si>
    <t>-0-0-0</t>
  </si>
  <si>
    <t>+1-0-1</t>
  </si>
  <si>
    <t>腰围</t>
  </si>
  <si>
    <t>左边到右边直量</t>
  </si>
  <si>
    <t>+1+0.8+0.6</t>
  </si>
  <si>
    <t>+1+1+0.8</t>
  </si>
  <si>
    <t>+1+1+1</t>
  </si>
  <si>
    <t>+0.8+0.8+1</t>
  </si>
  <si>
    <t>+0.6+1+0.5</t>
  </si>
  <si>
    <t>摆围拉量</t>
  </si>
  <si>
    <t>平下摆左到右</t>
  </si>
  <si>
    <t>-0.4-0-0.4</t>
  </si>
  <si>
    <t>-0.5-0.5-0.4</t>
  </si>
  <si>
    <t>-0.5-0.5-0.5</t>
  </si>
  <si>
    <t>-0.4-0.4-0.3</t>
  </si>
  <si>
    <t>肩宽</t>
  </si>
  <si>
    <t>肩点至肩点</t>
  </si>
  <si>
    <t>±0.5</t>
  </si>
  <si>
    <t>-0+0.4-0</t>
  </si>
  <si>
    <t>-0-0+0.4</t>
  </si>
  <si>
    <t>+0.4+0.5+0.5</t>
  </si>
  <si>
    <t>+0.5+0.5+0.4</t>
  </si>
  <si>
    <t>+0.5+0.5+0.5</t>
  </si>
  <si>
    <t>肩点袖长</t>
  </si>
  <si>
    <t>肩点至袖口边</t>
  </si>
  <si>
    <t>下领围</t>
  </si>
  <si>
    <t>领缝处含拉链</t>
  </si>
  <si>
    <t>前领高</t>
  </si>
  <si>
    <t>领净高</t>
  </si>
  <si>
    <t>-0.5-0-0.5</t>
  </si>
  <si>
    <t>-0.5-0.5-1</t>
  </si>
  <si>
    <t>-1-0.5-1</t>
  </si>
  <si>
    <t>帽高</t>
  </si>
  <si>
    <t>成品量</t>
  </si>
  <si>
    <t>帽宽</t>
  </si>
  <si>
    <t>-0.5-0.5-0</t>
  </si>
  <si>
    <t>-0-0.5-0.5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</si>
</sst>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22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31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6" borderId="32" applyNumberFormat="0" applyAlignment="0" applyProtection="0">
      <alignment vertical="center"/>
    </xf>
    <xf numFmtId="0" fontId="25" fillId="16" borderId="33" applyNumberFormat="0" applyAlignment="0" applyProtection="0">
      <alignment vertical="center"/>
    </xf>
    <xf numFmtId="0" fontId="27" fillId="30" borderId="34" applyNumberFormat="0" applyAlignment="0" applyProtection="0">
      <alignment vertical="center"/>
    </xf>
    <xf numFmtId="0" fontId="18" fillId="0" borderId="0"/>
    <xf numFmtId="0" fontId="13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0"/>
    <xf numFmtId="0" fontId="29" fillId="0" borderId="0">
      <alignment vertical="center"/>
    </xf>
    <xf numFmtId="0" fontId="18" fillId="0" borderId="0"/>
    <xf numFmtId="0" fontId="19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53" applyFont="1" applyFill="1" applyBorder="1" applyAlignment="1">
      <alignment horizontal="center" vertical="center"/>
    </xf>
    <xf numFmtId="0" fontId="1" fillId="2" borderId="2" xfId="53" applyFont="1" applyFill="1" applyBorder="1" applyAlignment="1">
      <alignment horizontal="center" vertical="center"/>
    </xf>
    <xf numFmtId="0" fontId="2" fillId="2" borderId="3" xfId="53" applyFont="1" applyFill="1" applyBorder="1" applyAlignment="1">
      <alignment horizontal="left" vertical="center"/>
    </xf>
    <xf numFmtId="0" fontId="2" fillId="2" borderId="4" xfId="53" applyFont="1" applyFill="1" applyBorder="1" applyAlignment="1">
      <alignment horizontal="left" vertical="center"/>
    </xf>
    <xf numFmtId="0" fontId="3" fillId="2" borderId="4" xfId="53" applyFont="1" applyFill="1" applyBorder="1" applyAlignment="1">
      <alignment horizontal="center" vertical="center"/>
    </xf>
    <xf numFmtId="14" fontId="3" fillId="2" borderId="4" xfId="51" applyNumberFormat="1" applyFont="1" applyFill="1" applyBorder="1" applyAlignment="1">
      <alignment horizontal="center" vertical="center"/>
    </xf>
    <xf numFmtId="14" fontId="3" fillId="2" borderId="4" xfId="53" applyNumberFormat="1" applyFont="1" applyFill="1" applyBorder="1" applyAlignment="1">
      <alignment horizontal="center" vertical="center"/>
    </xf>
    <xf numFmtId="0" fontId="2" fillId="2" borderId="5" xfId="53" applyFont="1" applyFill="1" applyBorder="1" applyAlignment="1">
      <alignment horizontal="left" vertical="center"/>
    </xf>
    <xf numFmtId="0" fontId="2" fillId="2" borderId="6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center" vertical="center"/>
    </xf>
    <xf numFmtId="0" fontId="3" fillId="2" borderId="7" xfId="52" applyNumberFormat="1" applyFont="1" applyFill="1" applyBorder="1" applyAlignment="1">
      <alignment horizontal="center" vertical="center"/>
    </xf>
    <xf numFmtId="0" fontId="3" fillId="2" borderId="8" xfId="52" applyNumberFormat="1" applyFont="1" applyFill="1" applyBorder="1" applyAlignment="1">
      <alignment horizontal="center" vertical="center"/>
    </xf>
    <xf numFmtId="0" fontId="2" fillId="2" borderId="3" xfId="53" applyNumberFormat="1" applyFont="1" applyFill="1" applyBorder="1" applyAlignment="1">
      <alignment horizontal="center" vertical="center" shrinkToFit="1"/>
    </xf>
    <xf numFmtId="0" fontId="2" fillId="2" borderId="8" xfId="28" applyFont="1" applyFill="1" applyBorder="1" applyAlignment="1">
      <alignment horizontal="center" vertical="center"/>
    </xf>
    <xf numFmtId="49" fontId="2" fillId="2" borderId="4" xfId="28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53" applyNumberFormat="1" applyFont="1" applyFill="1" applyBorder="1" applyAlignment="1">
      <alignment horizontal="center" vertical="center" shrinkToFit="1"/>
    </xf>
    <xf numFmtId="0" fontId="2" fillId="2" borderId="9" xfId="28" applyFont="1" applyFill="1" applyBorder="1" applyAlignment="1">
      <alignment horizontal="center" vertical="center"/>
    </xf>
    <xf numFmtId="49" fontId="2" fillId="2" borderId="6" xfId="28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left" vertical="center"/>
    </xf>
    <xf numFmtId="0" fontId="5" fillId="2" borderId="11" xfId="0" applyNumberFormat="1" applyFont="1" applyFill="1" applyBorder="1" applyAlignment="1">
      <alignment horizontal="left" vertical="center" shrinkToFit="1"/>
    </xf>
    <xf numFmtId="0" fontId="6" fillId="2" borderId="12" xfId="17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left" vertical="center"/>
    </xf>
    <xf numFmtId="0" fontId="5" fillId="2" borderId="12" xfId="0" applyNumberFormat="1" applyFont="1" applyFill="1" applyBorder="1" applyAlignment="1">
      <alignment horizontal="left" vertical="center" shrinkToFit="1"/>
    </xf>
    <xf numFmtId="0" fontId="5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vertical="center" shrinkToFit="1"/>
    </xf>
    <xf numFmtId="0" fontId="3" fillId="2" borderId="14" xfId="0" applyNumberFormat="1" applyFont="1" applyFill="1" applyBorder="1" applyAlignment="1">
      <alignment vertical="center" shrinkToFit="1"/>
    </xf>
    <xf numFmtId="0" fontId="5" fillId="2" borderId="15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vertical="center" shrinkToFit="1"/>
    </xf>
    <xf numFmtId="176" fontId="5" fillId="2" borderId="12" xfId="54" applyNumberFormat="1" applyFont="1" applyFill="1" applyBorder="1" applyAlignment="1">
      <alignment horizontal="center" vertical="center"/>
    </xf>
    <xf numFmtId="0" fontId="2" fillId="2" borderId="12" xfId="54" applyNumberFormat="1" applyFont="1" applyFill="1" applyBorder="1" applyAlignment="1">
      <alignment horizontal="center" vertical="center"/>
    </xf>
    <xf numFmtId="0" fontId="1" fillId="2" borderId="18" xfId="53" applyFont="1" applyFill="1" applyBorder="1" applyAlignment="1">
      <alignment horizontal="center" vertical="center"/>
    </xf>
    <xf numFmtId="0" fontId="3" fillId="2" borderId="19" xfId="53" applyFont="1" applyFill="1" applyBorder="1" applyAlignment="1">
      <alignment horizontal="center" vertical="center"/>
    </xf>
    <xf numFmtId="0" fontId="3" fillId="2" borderId="20" xfId="53" applyFont="1" applyFill="1" applyBorder="1" applyAlignment="1">
      <alignment horizontal="center" vertical="center"/>
    </xf>
    <xf numFmtId="0" fontId="3" fillId="2" borderId="21" xfId="52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  <xf numFmtId="0" fontId="5" fillId="2" borderId="26" xfId="0" applyNumberFormat="1" applyFont="1" applyFill="1" applyBorder="1" applyAlignment="1">
      <alignment horizontal="center" vertical="center"/>
    </xf>
    <xf numFmtId="176" fontId="5" fillId="2" borderId="25" xfId="54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 3 3" xfId="51"/>
    <cellStyle name="常规 72" xfId="52"/>
    <cellStyle name="常规 23" xfId="53"/>
    <cellStyle name="常规 10 10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BK92732&#22899;&#36229;&#36731;&#32701;&#32466;&#26381;&#35268;&#26684;&#24847;&#35265;-12.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表"/>
      <sheetName val="批版报告"/>
      <sheetName val="跳码样意见"/>
      <sheetName val="产前样意见"/>
    </sheetNames>
    <sheetDataSet>
      <sheetData sheetId="0">
        <row r="7">
          <cell r="G7" t="str">
            <v>女式超轻羽绒服</v>
          </cell>
        </row>
        <row r="8">
          <cell r="G8" t="str">
            <v>TADDBK92732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J20" sqref="J20"/>
    </sheetView>
  </sheetViews>
  <sheetFormatPr defaultColWidth="9" defaultRowHeight="13.5"/>
  <cols>
    <col min="10" max="14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8"/>
    </row>
    <row r="2" ht="14.2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9"/>
    </row>
    <row r="3" ht="15" spans="1:9">
      <c r="A3" s="8" t="s">
        <v>3</v>
      </c>
      <c r="B3" s="9" t="str">
        <f>[1]封面!G7</f>
        <v>女式超轻羽绒服</v>
      </c>
      <c r="C3" s="9"/>
      <c r="D3" s="10"/>
      <c r="E3" s="10"/>
      <c r="F3" s="10"/>
      <c r="G3" s="10" t="s">
        <v>4</v>
      </c>
      <c r="H3" s="10" t="str">
        <f>[1]封面!G8</f>
        <v>TADDBK92732</v>
      </c>
      <c r="I3" s="40"/>
    </row>
    <row r="4" ht="15" spans="1:9">
      <c r="A4" s="11" t="s">
        <v>5</v>
      </c>
      <c r="B4" s="12"/>
      <c r="C4" s="12"/>
      <c r="D4" s="12"/>
      <c r="E4" s="12"/>
      <c r="F4" s="12"/>
      <c r="G4" s="12"/>
      <c r="H4" s="12"/>
      <c r="I4" s="41"/>
    </row>
    <row r="5" spans="1:14">
      <c r="A5" s="13" t="s">
        <v>6</v>
      </c>
      <c r="B5" s="14" t="s">
        <v>7</v>
      </c>
      <c r="C5" s="15" t="s">
        <v>8</v>
      </c>
      <c r="D5" s="16"/>
      <c r="E5" s="16" t="s">
        <v>9</v>
      </c>
      <c r="F5" s="16" t="s">
        <v>10</v>
      </c>
      <c r="G5" s="16" t="s">
        <v>11</v>
      </c>
      <c r="H5" s="16" t="s">
        <v>12</v>
      </c>
      <c r="I5" s="42" t="s">
        <v>13</v>
      </c>
      <c r="J5" s="16" t="s">
        <v>9</v>
      </c>
      <c r="K5" s="16" t="s">
        <v>10</v>
      </c>
      <c r="L5" s="16" t="s">
        <v>11</v>
      </c>
      <c r="M5" s="16" t="s">
        <v>12</v>
      </c>
      <c r="N5" s="42" t="s">
        <v>13</v>
      </c>
    </row>
    <row r="6" ht="19.5" spans="1:14">
      <c r="A6" s="17" t="s">
        <v>14</v>
      </c>
      <c r="B6" s="18"/>
      <c r="C6" s="19"/>
      <c r="D6" s="20" t="s">
        <v>15</v>
      </c>
      <c r="E6" s="20" t="s">
        <v>16</v>
      </c>
      <c r="F6" s="20" t="s">
        <v>17</v>
      </c>
      <c r="G6" s="20" t="s">
        <v>18</v>
      </c>
      <c r="H6" s="20" t="s">
        <v>19</v>
      </c>
      <c r="I6" s="43" t="s">
        <v>20</v>
      </c>
      <c r="J6" s="20" t="s">
        <v>16</v>
      </c>
      <c r="K6" s="20" t="s">
        <v>17</v>
      </c>
      <c r="L6" s="20" t="s">
        <v>18</v>
      </c>
      <c r="M6" s="20" t="s">
        <v>19</v>
      </c>
      <c r="N6" s="43" t="s">
        <v>20</v>
      </c>
    </row>
    <row r="7" ht="14.25" spans="1:14">
      <c r="A7" s="21" t="s">
        <v>21</v>
      </c>
      <c r="B7" s="22" t="s">
        <v>22</v>
      </c>
      <c r="C7" s="23" t="s">
        <v>23</v>
      </c>
      <c r="D7" s="24">
        <f>E7-1</f>
        <v>59</v>
      </c>
      <c r="E7" s="24">
        <f>F7-2</f>
        <v>60</v>
      </c>
      <c r="F7" s="25">
        <v>62</v>
      </c>
      <c r="G7" s="24">
        <f>F7+2</f>
        <v>64</v>
      </c>
      <c r="H7" s="24">
        <f>G7+2</f>
        <v>66</v>
      </c>
      <c r="I7" s="44">
        <f>H7+1</f>
        <v>67</v>
      </c>
      <c r="J7" s="45" t="s">
        <v>24</v>
      </c>
      <c r="K7" s="45" t="s">
        <v>25</v>
      </c>
      <c r="L7" s="45" t="s">
        <v>26</v>
      </c>
      <c r="M7" s="45" t="s">
        <v>26</v>
      </c>
      <c r="N7" s="45" t="s">
        <v>25</v>
      </c>
    </row>
    <row r="8" ht="14.25" spans="1:14">
      <c r="A8" s="26" t="s">
        <v>27</v>
      </c>
      <c r="B8" s="27" t="s">
        <v>28</v>
      </c>
      <c r="C8" s="23" t="s">
        <v>29</v>
      </c>
      <c r="D8" s="28">
        <f t="shared" ref="D8:D10" si="0">E8-4</f>
        <v>92</v>
      </c>
      <c r="E8" s="28">
        <f t="shared" ref="E8:E10" si="1">F8-4</f>
        <v>96</v>
      </c>
      <c r="F8" s="29">
        <v>100</v>
      </c>
      <c r="G8" s="28">
        <f t="shared" ref="G8:G10" si="2">F8+4</f>
        <v>104</v>
      </c>
      <c r="H8" s="28">
        <f>G8+4</f>
        <v>108</v>
      </c>
      <c r="I8" s="46">
        <f t="shared" ref="I8:I10" si="3">H8+6</f>
        <v>114</v>
      </c>
      <c r="J8" s="47" t="s">
        <v>30</v>
      </c>
      <c r="K8" s="47" t="s">
        <v>31</v>
      </c>
      <c r="L8" s="47" t="s">
        <v>30</v>
      </c>
      <c r="M8" s="47" t="s">
        <v>32</v>
      </c>
      <c r="N8" s="47" t="s">
        <v>33</v>
      </c>
    </row>
    <row r="9" ht="14.25" spans="1:14">
      <c r="A9" s="26" t="s">
        <v>34</v>
      </c>
      <c r="B9" s="27" t="s">
        <v>35</v>
      </c>
      <c r="C9" s="23" t="s">
        <v>29</v>
      </c>
      <c r="D9" s="28">
        <f t="shared" si="0"/>
        <v>82</v>
      </c>
      <c r="E9" s="28">
        <f t="shared" si="1"/>
        <v>86</v>
      </c>
      <c r="F9" s="29">
        <v>90</v>
      </c>
      <c r="G9" s="28">
        <f t="shared" si="2"/>
        <v>94</v>
      </c>
      <c r="H9" s="28">
        <f>G9+5</f>
        <v>99</v>
      </c>
      <c r="I9" s="46">
        <f t="shared" si="3"/>
        <v>105</v>
      </c>
      <c r="J9" s="47" t="s">
        <v>36</v>
      </c>
      <c r="K9" s="47" t="s">
        <v>37</v>
      </c>
      <c r="L9" s="47" t="s">
        <v>38</v>
      </c>
      <c r="M9" s="47" t="s">
        <v>39</v>
      </c>
      <c r="N9" s="47" t="s">
        <v>40</v>
      </c>
    </row>
    <row r="10" ht="14.25" spans="1:14">
      <c r="A10" s="26" t="s">
        <v>41</v>
      </c>
      <c r="B10" s="27" t="s">
        <v>42</v>
      </c>
      <c r="C10" s="23" t="s">
        <v>29</v>
      </c>
      <c r="D10" s="28">
        <f t="shared" si="0"/>
        <v>100</v>
      </c>
      <c r="E10" s="28">
        <f t="shared" si="1"/>
        <v>104</v>
      </c>
      <c r="F10" s="29">
        <v>108</v>
      </c>
      <c r="G10" s="28">
        <f t="shared" si="2"/>
        <v>112</v>
      </c>
      <c r="H10" s="28">
        <f>G10+5</f>
        <v>117</v>
      </c>
      <c r="I10" s="46">
        <f t="shared" si="3"/>
        <v>123</v>
      </c>
      <c r="J10" s="47" t="s">
        <v>43</v>
      </c>
      <c r="K10" s="47" t="s">
        <v>44</v>
      </c>
      <c r="L10" s="47" t="s">
        <v>45</v>
      </c>
      <c r="M10" s="47" t="s">
        <v>46</v>
      </c>
      <c r="N10" s="47" t="s">
        <v>45</v>
      </c>
    </row>
    <row r="11" ht="14.25" spans="1:14">
      <c r="A11" s="26" t="s">
        <v>47</v>
      </c>
      <c r="B11" s="30" t="s">
        <v>48</v>
      </c>
      <c r="C11" s="23" t="s">
        <v>49</v>
      </c>
      <c r="D11" s="28">
        <f>E11-1</f>
        <v>36.8</v>
      </c>
      <c r="E11" s="28">
        <f>F11-1.2</f>
        <v>37.8</v>
      </c>
      <c r="F11" s="29">
        <v>39</v>
      </c>
      <c r="G11" s="28">
        <f t="shared" ref="G11:I11" si="4">F11+1.2</f>
        <v>40.2</v>
      </c>
      <c r="H11" s="28">
        <f t="shared" si="4"/>
        <v>41.4</v>
      </c>
      <c r="I11" s="46">
        <f t="shared" si="4"/>
        <v>42.6</v>
      </c>
      <c r="J11" s="47" t="s">
        <v>50</v>
      </c>
      <c r="K11" s="47" t="s">
        <v>51</v>
      </c>
      <c r="L11" s="47" t="s">
        <v>52</v>
      </c>
      <c r="M11" s="47" t="s">
        <v>53</v>
      </c>
      <c r="N11" s="47" t="s">
        <v>54</v>
      </c>
    </row>
    <row r="12" ht="14.25" spans="1:14">
      <c r="A12" s="26" t="s">
        <v>55</v>
      </c>
      <c r="B12" s="27" t="s">
        <v>56</v>
      </c>
      <c r="C12" s="23" t="s">
        <v>23</v>
      </c>
      <c r="D12" s="28">
        <f t="shared" ref="D12:D16" si="5">E12-0.5</f>
        <v>59.5</v>
      </c>
      <c r="E12" s="28">
        <f>F12-1</f>
        <v>60</v>
      </c>
      <c r="F12" s="29">
        <v>61</v>
      </c>
      <c r="G12" s="28">
        <f>F12+1</f>
        <v>62</v>
      </c>
      <c r="H12" s="28">
        <f>G12+1</f>
        <v>63</v>
      </c>
      <c r="I12" s="46">
        <f>H12+0.5</f>
        <v>63.5</v>
      </c>
      <c r="J12" s="47" t="s">
        <v>45</v>
      </c>
      <c r="K12" s="47" t="s">
        <v>45</v>
      </c>
      <c r="L12" s="47" t="s">
        <v>45</v>
      </c>
      <c r="M12" s="47" t="s">
        <v>45</v>
      </c>
      <c r="N12" s="47" t="s">
        <v>45</v>
      </c>
    </row>
    <row r="13" ht="14.25" spans="1:14">
      <c r="A13" s="26" t="s">
        <v>57</v>
      </c>
      <c r="B13" s="27" t="s">
        <v>58</v>
      </c>
      <c r="C13" s="23" t="s">
        <v>49</v>
      </c>
      <c r="D13" s="28">
        <f>E13-1</f>
        <v>46.5</v>
      </c>
      <c r="E13" s="28">
        <f>F13-1</f>
        <v>47.5</v>
      </c>
      <c r="F13" s="29">
        <v>48.5</v>
      </c>
      <c r="G13" s="28">
        <f>F13+1</f>
        <v>49.5</v>
      </c>
      <c r="H13" s="28">
        <f>G13+1</f>
        <v>50.5</v>
      </c>
      <c r="I13" s="46">
        <f>H13+1.5</f>
        <v>52</v>
      </c>
      <c r="J13" s="47" t="s">
        <v>45</v>
      </c>
      <c r="K13" s="47" t="s">
        <v>45</v>
      </c>
      <c r="L13" s="47" t="s">
        <v>45</v>
      </c>
      <c r="M13" s="47" t="s">
        <v>45</v>
      </c>
      <c r="N13" s="47" t="s">
        <v>45</v>
      </c>
    </row>
    <row r="14" ht="14.25" spans="1:14">
      <c r="A14" s="31" t="s">
        <v>59</v>
      </c>
      <c r="B14" s="30" t="s">
        <v>60</v>
      </c>
      <c r="C14" s="23" t="s">
        <v>49</v>
      </c>
      <c r="D14" s="32">
        <f>F14</f>
        <v>9</v>
      </c>
      <c r="E14" s="32">
        <f>F14</f>
        <v>9</v>
      </c>
      <c r="F14" s="33">
        <v>9</v>
      </c>
      <c r="G14" s="34">
        <f>F14</f>
        <v>9</v>
      </c>
      <c r="H14" s="34">
        <f>F14</f>
        <v>9</v>
      </c>
      <c r="I14" s="48">
        <f>F14</f>
        <v>9</v>
      </c>
      <c r="J14" s="47" t="s">
        <v>61</v>
      </c>
      <c r="K14" s="47" t="s">
        <v>44</v>
      </c>
      <c r="L14" s="47" t="s">
        <v>62</v>
      </c>
      <c r="M14" s="47" t="s">
        <v>63</v>
      </c>
      <c r="N14" s="47" t="s">
        <v>45</v>
      </c>
    </row>
    <row r="15" ht="14.25" spans="1:14">
      <c r="A15" s="35" t="s">
        <v>64</v>
      </c>
      <c r="B15" s="27" t="s">
        <v>65</v>
      </c>
      <c r="C15" s="23"/>
      <c r="D15" s="36">
        <f t="shared" si="5"/>
        <v>34</v>
      </c>
      <c r="E15" s="36">
        <f>F15-0.5</f>
        <v>34.5</v>
      </c>
      <c r="F15" s="37">
        <v>35</v>
      </c>
      <c r="G15" s="36">
        <f t="shared" ref="G15:I15" si="6">F15+0.5</f>
        <v>35.5</v>
      </c>
      <c r="H15" s="36">
        <f t="shared" si="6"/>
        <v>36</v>
      </c>
      <c r="I15" s="49">
        <f t="shared" si="6"/>
        <v>36.5</v>
      </c>
      <c r="J15" s="47" t="s">
        <v>50</v>
      </c>
      <c r="K15" s="47" t="s">
        <v>51</v>
      </c>
      <c r="L15" s="47" t="s">
        <v>52</v>
      </c>
      <c r="M15" s="47" t="s">
        <v>53</v>
      </c>
      <c r="N15" s="47" t="s">
        <v>54</v>
      </c>
    </row>
    <row r="16" ht="14.25" spans="1:14">
      <c r="A16" s="35" t="s">
        <v>66</v>
      </c>
      <c r="B16" s="27" t="s">
        <v>65</v>
      </c>
      <c r="C16" s="23"/>
      <c r="D16" s="36">
        <f t="shared" si="5"/>
        <v>24</v>
      </c>
      <c r="E16" s="36">
        <f>F16-0.5</f>
        <v>24.5</v>
      </c>
      <c r="F16" s="37">
        <v>25</v>
      </c>
      <c r="G16" s="36">
        <f>F16+0.5</f>
        <v>25.5</v>
      </c>
      <c r="H16" s="36">
        <f>G16+0.5</f>
        <v>26</v>
      </c>
      <c r="I16" s="49">
        <f>H16+0.75</f>
        <v>26.75</v>
      </c>
      <c r="J16" s="47" t="s">
        <v>67</v>
      </c>
      <c r="K16" s="47" t="s">
        <v>67</v>
      </c>
      <c r="L16" s="47" t="s">
        <v>45</v>
      </c>
      <c r="M16" s="47" t="s">
        <v>67</v>
      </c>
      <c r="N16" s="47" t="s">
        <v>68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2022-05-05T02:13:12Z</dcterms:created>
  <dcterms:modified xsi:type="dcterms:W3CDTF">2022-05-05T02:19:54Z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10593192875E4CB89D9FF69417C2930E</vt:lpwstr>
  </property>
  <property fmtid="{D5CDD505-2E9C-101B-9397-08002B2CF9AE}" pid="3" name="KSOProductBuildVer">
    <vt:lpwstr>2052-11.1.0.11636</vt:lpwstr>
  </property>
</Properties>
</file>