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41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<sst xmlns="http://schemas.openxmlformats.org/spreadsheetml/2006/main" count="106" uniqueCount="63">
  <si>
    <r>
      <rPr>
        <b/>
        <sz val="18"/>
        <rFont val="宋体"/>
        <charset val="134"/>
      </rPr>
      <t>探路者产品规格表</t>
    </r>
  </si>
  <si>
    <t>单位：cm</t>
  </si>
  <si>
    <t>日期</t>
  </si>
  <si>
    <t>产品代码：</t>
  </si>
  <si>
    <t>款号</t>
  </si>
  <si>
    <t>规格表</t>
  </si>
  <si>
    <r>
      <rPr>
        <b/>
        <sz val="10"/>
        <rFont val="宋体"/>
        <charset val="134"/>
      </rPr>
      <t>码号</t>
    </r>
  </si>
  <si>
    <r>
      <rPr>
        <b/>
        <sz val="11"/>
        <rFont val="黑体"/>
        <charset val="134"/>
      </rPr>
      <t>度量方法</t>
    </r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</si>
  <si>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</si>
  <si>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S</t>
  </si>
  <si>
    <t>M</t>
  </si>
  <si>
    <t>L</t>
  </si>
  <si>
    <t>XL</t>
  </si>
  <si>
    <t>XXL</t>
  </si>
  <si>
    <t>XXXL</t>
  </si>
  <si>
    <r>
      <rPr>
        <b/>
        <sz val="10"/>
        <rFont val="宋体"/>
        <charset val="134"/>
      </rPr>
      <t>号型</t>
    </r>
  </si>
  <si>
    <t>165/88B</t>
  </si>
  <si>
    <t>170/92B</t>
  </si>
  <si>
    <t>175/96B</t>
  </si>
  <si>
    <t>180/100B</t>
  </si>
  <si>
    <t>185/104B</t>
  </si>
  <si>
    <t>190/108B</t>
  </si>
  <si>
    <t>后中长</t>
  </si>
  <si>
    <t>后中到后下摆</t>
  </si>
  <si>
    <t>±1</t>
  </si>
  <si>
    <t>+0.5-0.5+0.5</t>
  </si>
  <si>
    <t>-0-0.5-0</t>
  </si>
  <si>
    <t>0-1</t>
  </si>
  <si>
    <t>-0.5-0.5-0</t>
  </si>
  <si>
    <t>-0-0.5-0.5</t>
  </si>
  <si>
    <t>胸围</t>
  </si>
  <si>
    <t>腋下十字缝下2厘米</t>
  </si>
  <si>
    <t>±2</t>
  </si>
  <si>
    <t>-0-0-0</t>
  </si>
  <si>
    <t>-1+1-1</t>
  </si>
  <si>
    <t>-2-1</t>
  </si>
  <si>
    <t>+1-0-1</t>
  </si>
  <si>
    <t>下摆平量</t>
  </si>
  <si>
    <t>左边到右边直量</t>
  </si>
  <si>
    <r>
      <rPr>
        <b/>
        <sz val="10"/>
        <rFont val="宋体"/>
        <charset val="134"/>
      </rPr>
      <t>总肩宽</t>
    </r>
  </si>
  <si>
    <t>肩点至肩点</t>
  </si>
  <si>
    <t>±0.5</t>
  </si>
  <si>
    <t>+1-1-0</t>
  </si>
  <si>
    <t>-0.5-0.5</t>
  </si>
  <si>
    <t>-1-1-0</t>
  </si>
  <si>
    <t>肩点袖长</t>
  </si>
  <si>
    <t>肩点至袖口</t>
  </si>
  <si>
    <t>-0.7-0-0.5</t>
  </si>
  <si>
    <t>-0.6-1-0.6</t>
  </si>
  <si>
    <r>
      <rPr>
        <b/>
        <sz val="10"/>
        <rFont val="宋体"/>
        <charset val="134"/>
      </rPr>
      <t>袖肥</t>
    </r>
  </si>
  <si>
    <t>-0.4-0-0</t>
  </si>
  <si>
    <t>-0.5-0.4-0</t>
  </si>
  <si>
    <t>-0.5-0</t>
  </si>
  <si>
    <t>袖肘</t>
  </si>
  <si>
    <t>袖中间位置量</t>
  </si>
  <si>
    <t>±0.3</t>
  </si>
  <si>
    <t>-0.4-0.4-0.3</t>
  </si>
  <si>
    <t>-0.4-0-0.4</t>
  </si>
  <si>
    <t>-0.7-0.5</t>
  </si>
  <si>
    <t>-0.5-0.5-0.5</t>
  </si>
  <si>
    <t>袖口平量</t>
  </si>
  <si>
    <t>成品量</t>
  </si>
  <si>
    <t>±0.2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</si>
</sst>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_ "/>
  </numFmts>
  <fonts count="35">
    <font>
      <sz val="11"/>
      <color theme="1"/>
      <name val="宋体"/>
      <charset val="134"/>
      <scheme val="minor"/>
    </font>
    <font>
      <b/>
      <sz val="18"/>
      <name val="Arial"/>
      <charset val="134"/>
    </font>
    <font>
      <b/>
      <sz val="11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0"/>
      <name val="Arial"/>
      <charset val="134"/>
    </font>
    <font>
      <sz val="10"/>
      <name val="宋体"/>
      <charset val="134"/>
    </font>
    <font>
      <sz val="10"/>
      <name val="Arial"/>
      <charset val="134"/>
    </font>
    <font>
      <sz val="11"/>
      <name val="Arial"/>
      <charset val="134"/>
    </font>
    <font>
      <b/>
      <sz val="10"/>
      <name val="宋体"/>
      <charset val="134"/>
    </font>
    <font>
      <b/>
      <sz val="11"/>
      <color theme="3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name val="宋体"/>
      <charset val="134"/>
    </font>
    <font>
      <b/>
      <sz val="1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6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6" borderId="27" applyNumberFormat="0" applyFon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8" fillId="0" borderId="2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9" fillId="0" borderId="26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30" fillId="23" borderId="31" applyNumberFormat="0" applyAlignment="0" applyProtection="0">
      <alignment vertical="center"/>
    </xf>
    <xf numFmtId="0" fontId="31" fillId="23" borderId="25" applyNumberFormat="0" applyAlignment="0" applyProtection="0">
      <alignment vertical="center"/>
    </xf>
    <xf numFmtId="0" fontId="13" fillId="4" borderId="24" applyNumberFormat="0" applyAlignment="0" applyProtection="0">
      <alignment vertical="center"/>
    </xf>
    <xf numFmtId="0" fontId="21" fillId="0" borderId="0"/>
    <xf numFmtId="0" fontId="16" fillId="2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0" borderId="30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17" fillId="0" borderId="0">
      <alignment vertical="center"/>
    </xf>
  </cellStyleXfs>
  <cellXfs count="46">
    <xf numFmtId="0" fontId="0" fillId="0" borderId="0" xfId="0">
      <alignment vertical="center"/>
    </xf>
    <xf numFmtId="0" fontId="1" fillId="2" borderId="1" xfId="51" applyFont="1" applyFill="1" applyBorder="1" applyAlignment="1">
      <alignment horizontal="center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3" xfId="51" applyFont="1" applyFill="1" applyBorder="1" applyAlignment="1">
      <alignment horizontal="left" vertical="center"/>
    </xf>
    <xf numFmtId="0" fontId="2" fillId="2" borderId="4" xfId="51" applyFont="1" applyFill="1" applyBorder="1" applyAlignment="1">
      <alignment horizontal="left" vertical="center"/>
    </xf>
    <xf numFmtId="0" fontId="3" fillId="2" borderId="4" xfId="51" applyFont="1" applyFill="1" applyBorder="1" applyAlignment="1">
      <alignment horizontal="center" vertical="center"/>
    </xf>
    <xf numFmtId="14" fontId="4" fillId="2" borderId="4" xfId="52" applyNumberFormat="1" applyFont="1" applyFill="1" applyBorder="1" applyAlignment="1">
      <alignment horizontal="center" vertical="center"/>
    </xf>
    <xf numFmtId="14" fontId="3" fillId="2" borderId="4" xfId="51" applyNumberFormat="1" applyFont="1" applyFill="1" applyBorder="1" applyAlignment="1">
      <alignment horizontal="center" vertical="center"/>
    </xf>
    <xf numFmtId="0" fontId="2" fillId="2" borderId="5" xfId="51" applyFont="1" applyFill="1" applyBorder="1" applyAlignment="1">
      <alignment horizontal="left" vertical="center"/>
    </xf>
    <xf numFmtId="0" fontId="2" fillId="2" borderId="6" xfId="51" applyFont="1" applyFill="1" applyBorder="1" applyAlignment="1">
      <alignment horizontal="center" vertical="center"/>
    </xf>
    <xf numFmtId="0" fontId="4" fillId="2" borderId="6" xfId="51" applyFont="1" applyFill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5" fillId="2" borderId="7" xfId="53" applyNumberFormat="1" applyFont="1" applyFill="1" applyBorder="1" applyAlignment="1">
      <alignment horizontal="center" vertical="center"/>
    </xf>
    <xf numFmtId="0" fontId="5" fillId="2" borderId="8" xfId="53" applyNumberFormat="1" applyFont="1" applyFill="1" applyBorder="1" applyAlignment="1">
      <alignment horizontal="center" vertical="center"/>
    </xf>
    <xf numFmtId="0" fontId="6" fillId="2" borderId="3" xfId="51" applyNumberFormat="1" applyFont="1" applyFill="1" applyBorder="1" applyAlignment="1">
      <alignment horizontal="center" vertical="center" shrinkToFit="1"/>
    </xf>
    <xf numFmtId="0" fontId="2" fillId="2" borderId="4" xfId="28" applyFont="1" applyFill="1" applyBorder="1" applyAlignment="1">
      <alignment horizontal="center" vertical="center"/>
    </xf>
    <xf numFmtId="49" fontId="2" fillId="2" borderId="4" xfId="28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/>
    </xf>
    <xf numFmtId="0" fontId="6" fillId="2" borderId="5" xfId="51" applyNumberFormat="1" applyFont="1" applyFill="1" applyBorder="1" applyAlignment="1">
      <alignment horizontal="center" vertical="center" shrinkToFit="1"/>
    </xf>
    <xf numFmtId="0" fontId="2" fillId="2" borderId="6" xfId="28" applyFont="1" applyFill="1" applyBorder="1" applyAlignment="1">
      <alignment horizontal="center" vertical="center"/>
    </xf>
    <xf numFmtId="49" fontId="2" fillId="2" borderId="6" xfId="28" applyNumberFormat="1" applyFont="1" applyFill="1" applyBorder="1" applyAlignment="1">
      <alignment horizontal="center" vertical="center"/>
    </xf>
    <xf numFmtId="0" fontId="3" fillId="2" borderId="6" xfId="0" applyNumberFormat="1" applyFont="1" applyFill="1" applyBorder="1" applyAlignment="1">
      <alignment horizontal="center" vertical="center"/>
    </xf>
    <xf numFmtId="0" fontId="6" fillId="2" borderId="11" xfId="0" applyNumberFormat="1" applyFont="1" applyFill="1" applyBorder="1" applyAlignment="1">
      <alignment shrinkToFit="1"/>
    </xf>
    <xf numFmtId="0" fontId="7" fillId="2" borderId="4" xfId="0" applyNumberFormat="1" applyFont="1" applyFill="1" applyBorder="1" applyAlignment="1">
      <alignment vertical="center" shrinkToFit="1"/>
    </xf>
    <xf numFmtId="0" fontId="8" fillId="2" borderId="4" xfId="17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10" fillId="2" borderId="13" xfId="0" applyNumberFormat="1" applyFont="1" applyFill="1" applyBorder="1" applyAlignment="1">
      <alignment shrinkToFit="1"/>
    </xf>
    <xf numFmtId="0" fontId="7" fillId="2" borderId="14" xfId="0" applyNumberFormat="1" applyFont="1" applyFill="1" applyBorder="1" applyAlignment="1">
      <alignment vertical="center" shrinkToFit="1"/>
    </xf>
    <xf numFmtId="0" fontId="8" fillId="2" borderId="14" xfId="17" applyFont="1" applyFill="1" applyBorder="1" applyAlignment="1">
      <alignment horizontal="center" vertical="center"/>
    </xf>
    <xf numFmtId="176" fontId="9" fillId="2" borderId="14" xfId="0" applyNumberFormat="1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>
      <alignment horizontal="center" vertical="center"/>
    </xf>
    <xf numFmtId="58" fontId="10" fillId="2" borderId="13" xfId="0" applyNumberFormat="1" applyFont="1" applyFill="1" applyBorder="1" applyAlignment="1">
      <alignment shrinkToFit="1"/>
    </xf>
    <xf numFmtId="0" fontId="11" fillId="2" borderId="15" xfId="0" applyNumberFormat="1" applyFont="1" applyFill="1" applyBorder="1" applyAlignment="1">
      <alignment horizontal="center" vertical="center"/>
    </xf>
    <xf numFmtId="0" fontId="6" fillId="2" borderId="13" xfId="0" applyNumberFormat="1" applyFont="1" applyFill="1" applyBorder="1" applyAlignment="1">
      <alignment shrinkToFit="1"/>
    </xf>
    <xf numFmtId="0" fontId="1" fillId="2" borderId="16" xfId="51" applyFont="1" applyFill="1" applyBorder="1" applyAlignment="1">
      <alignment horizontal="center" vertical="center"/>
    </xf>
    <xf numFmtId="0" fontId="3" fillId="2" borderId="17" xfId="51" applyFont="1" applyFill="1" applyBorder="1" applyAlignment="1">
      <alignment horizontal="center" vertical="center"/>
    </xf>
    <xf numFmtId="0" fontId="3" fillId="2" borderId="18" xfId="51" applyFont="1" applyFill="1" applyBorder="1" applyAlignment="1">
      <alignment horizontal="center" vertical="center"/>
    </xf>
    <xf numFmtId="0" fontId="5" fillId="2" borderId="19" xfId="53" applyNumberFormat="1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horizontal="center" vertical="center"/>
    </xf>
    <xf numFmtId="176" fontId="9" fillId="2" borderId="22" xfId="0" applyNumberFormat="1" applyFont="1" applyFill="1" applyBorder="1" applyAlignment="1">
      <alignment horizontal="center" vertical="center"/>
    </xf>
    <xf numFmtId="49" fontId="0" fillId="0" borderId="14" xfId="0" applyNumberFormat="1" applyFill="1" applyBorder="1" applyAlignment="1">
      <alignment vertical="center"/>
    </xf>
    <xf numFmtId="49" fontId="0" fillId="0" borderId="14" xfId="0" applyNumberFormat="1" applyBorder="1">
      <alignment vertical="center"/>
    </xf>
    <xf numFmtId="176" fontId="9" fillId="2" borderId="23" xfId="0" applyNumberFormat="1" applyFont="1" applyFill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3" xfId="51"/>
    <cellStyle name="常规 3 3 3" xfId="52"/>
    <cellStyle name="常规 7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2FW\&#38463;&#37324;&#36164;&#26009;\743.744&#20004;&#27454;&#21355;&#34915;\743-TAUUBK91743\TAUUBK91743&#30007;&#24335;&#22871;&#22836;&#21355;&#34915;&#35268;&#26684;&#24847;&#35265;-02.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外件物料"/>
      <sheetName val="内件物料"/>
      <sheetName val="内件全码规格表"/>
      <sheetName val="内件工艺说明"/>
      <sheetName val="全码规格表"/>
      <sheetName val="批版报告"/>
      <sheetName val="跳码样"/>
      <sheetName val="产前样意见"/>
    </sheetNames>
    <sheetDataSet>
      <sheetData sheetId="0">
        <row r="6">
          <cell r="G6" t="str">
            <v>男式套头卫衣</v>
          </cell>
        </row>
        <row r="7">
          <cell r="G7" t="str">
            <v>TAUUBK91743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K17" sqref="K17"/>
    </sheetView>
  </sheetViews>
  <sheetFormatPr defaultColWidth="9" defaultRowHeight="13.5"/>
  <cols>
    <col min="10" max="15" width="12.625" customWidth="1"/>
  </cols>
  <sheetData>
    <row r="1" ht="23.25" spans="1:9">
      <c r="A1" s="1" t="s">
        <v>0</v>
      </c>
      <c r="B1" s="2"/>
      <c r="C1" s="2"/>
      <c r="D1" s="2"/>
      <c r="E1" s="2"/>
      <c r="F1" s="2"/>
      <c r="G1" s="2"/>
      <c r="H1" s="2"/>
      <c r="I1" s="36"/>
    </row>
    <row r="2" ht="15.75" spans="1:9">
      <c r="A2" s="3" t="s">
        <v>1</v>
      </c>
      <c r="B2" s="4"/>
      <c r="C2" s="4"/>
      <c r="D2" s="5"/>
      <c r="E2" s="5"/>
      <c r="F2" s="5"/>
      <c r="G2" s="6" t="s">
        <v>2</v>
      </c>
      <c r="H2" s="7"/>
      <c r="I2" s="37"/>
    </row>
    <row r="3" ht="16.5" spans="1:9">
      <c r="A3" s="8" t="s">
        <v>3</v>
      </c>
      <c r="B3" s="9" t="str">
        <f>[1]封面!G6</f>
        <v>男式套头卫衣</v>
      </c>
      <c r="C3" s="9"/>
      <c r="D3" s="10"/>
      <c r="E3" s="11"/>
      <c r="F3" s="11"/>
      <c r="G3" s="11" t="s">
        <v>4</v>
      </c>
      <c r="H3" s="11" t="str">
        <f>[1]封面!G7</f>
        <v>TAUUBK91743</v>
      </c>
      <c r="I3" s="38"/>
    </row>
    <row r="4" ht="15" spans="1:9">
      <c r="A4" s="12" t="s">
        <v>5</v>
      </c>
      <c r="B4" s="13"/>
      <c r="C4" s="13"/>
      <c r="D4" s="13"/>
      <c r="E4" s="13"/>
      <c r="F4" s="13"/>
      <c r="G4" s="13"/>
      <c r="H4" s="13"/>
      <c r="I4" s="39"/>
    </row>
    <row r="5" ht="15.75" spans="1:15">
      <c r="A5" s="14" t="s">
        <v>6</v>
      </c>
      <c r="B5" s="15" t="s">
        <v>7</v>
      </c>
      <c r="C5" s="16" t="s">
        <v>8</v>
      </c>
      <c r="D5" s="17" t="s">
        <v>9</v>
      </c>
      <c r="E5" s="17" t="s">
        <v>10</v>
      </c>
      <c r="F5" s="18" t="s">
        <v>11</v>
      </c>
      <c r="G5" s="17" t="s">
        <v>12</v>
      </c>
      <c r="H5" s="17" t="s">
        <v>13</v>
      </c>
      <c r="I5" s="40" t="s">
        <v>14</v>
      </c>
      <c r="J5" s="17" t="s">
        <v>9</v>
      </c>
      <c r="K5" s="17" t="s">
        <v>10</v>
      </c>
      <c r="L5" s="18" t="s">
        <v>11</v>
      </c>
      <c r="M5" s="17" t="s">
        <v>12</v>
      </c>
      <c r="N5" s="17" t="s">
        <v>13</v>
      </c>
      <c r="O5" s="40" t="s">
        <v>14</v>
      </c>
    </row>
    <row r="6" ht="16.5" spans="1:15">
      <c r="A6" s="19" t="s">
        <v>15</v>
      </c>
      <c r="B6" s="20"/>
      <c r="C6" s="21"/>
      <c r="D6" s="22" t="s">
        <v>16</v>
      </c>
      <c r="E6" s="22" t="s">
        <v>17</v>
      </c>
      <c r="F6" s="22" t="s">
        <v>18</v>
      </c>
      <c r="G6" s="22" t="s">
        <v>19</v>
      </c>
      <c r="H6" s="22" t="s">
        <v>20</v>
      </c>
      <c r="I6" s="41" t="s">
        <v>21</v>
      </c>
      <c r="J6" s="22" t="s">
        <v>16</v>
      </c>
      <c r="K6" s="22" t="s">
        <v>17</v>
      </c>
      <c r="L6" s="22" t="s">
        <v>18</v>
      </c>
      <c r="M6" s="22" t="s">
        <v>19</v>
      </c>
      <c r="N6" s="22" t="s">
        <v>20</v>
      </c>
      <c r="O6" s="41" t="s">
        <v>21</v>
      </c>
    </row>
    <row r="7" ht="15" spans="1:15">
      <c r="A7" s="23" t="s">
        <v>22</v>
      </c>
      <c r="B7" s="24" t="s">
        <v>23</v>
      </c>
      <c r="C7" s="25" t="s">
        <v>24</v>
      </c>
      <c r="D7" s="26">
        <f>E7-1</f>
        <v>64</v>
      </c>
      <c r="E7" s="26">
        <f>F7-2</f>
        <v>65</v>
      </c>
      <c r="F7" s="27">
        <v>67</v>
      </c>
      <c r="G7" s="26">
        <f>F7+2</f>
        <v>69</v>
      </c>
      <c r="H7" s="26">
        <f>G7+2</f>
        <v>71</v>
      </c>
      <c r="I7" s="42">
        <f>H7+1</f>
        <v>72</v>
      </c>
      <c r="J7" s="43" t="s">
        <v>25</v>
      </c>
      <c r="K7" s="43" t="s">
        <v>26</v>
      </c>
      <c r="L7" s="44" t="s">
        <v>27</v>
      </c>
      <c r="M7" s="43" t="s">
        <v>28</v>
      </c>
      <c r="N7" s="43" t="s">
        <v>25</v>
      </c>
      <c r="O7" s="43" t="s">
        <v>29</v>
      </c>
    </row>
    <row r="8" ht="15" spans="1:15">
      <c r="A8" s="28" t="s">
        <v>30</v>
      </c>
      <c r="B8" s="29" t="s">
        <v>31</v>
      </c>
      <c r="C8" s="30" t="s">
        <v>32</v>
      </c>
      <c r="D8" s="31">
        <f>E8-4</f>
        <v>112</v>
      </c>
      <c r="E8" s="31">
        <f>F8-4</f>
        <v>116</v>
      </c>
      <c r="F8" s="32">
        <v>120</v>
      </c>
      <c r="G8" s="31">
        <f>F8+4</f>
        <v>124</v>
      </c>
      <c r="H8" s="31">
        <f>G8+4</f>
        <v>128</v>
      </c>
      <c r="I8" s="45">
        <f>H8+6</f>
        <v>134</v>
      </c>
      <c r="J8" s="43" t="s">
        <v>33</v>
      </c>
      <c r="K8" s="43" t="s">
        <v>34</v>
      </c>
      <c r="L8" s="44" t="s">
        <v>35</v>
      </c>
      <c r="M8" s="43" t="s">
        <v>34</v>
      </c>
      <c r="N8" s="43" t="s">
        <v>33</v>
      </c>
      <c r="O8" s="43" t="s">
        <v>36</v>
      </c>
    </row>
    <row r="9" ht="15" spans="1:15">
      <c r="A9" s="33" t="s">
        <v>37</v>
      </c>
      <c r="B9" s="29" t="s">
        <v>38</v>
      </c>
      <c r="C9" s="30" t="s">
        <v>32</v>
      </c>
      <c r="D9" s="31">
        <f>E9-4</f>
        <v>94</v>
      </c>
      <c r="E9" s="31">
        <f>F9-4</f>
        <v>98</v>
      </c>
      <c r="F9" s="34">
        <v>102</v>
      </c>
      <c r="G9" s="31">
        <f>F9+4</f>
        <v>106</v>
      </c>
      <c r="H9" s="31">
        <f>G9+5</f>
        <v>111</v>
      </c>
      <c r="I9" s="45">
        <f>H9+6</f>
        <v>117</v>
      </c>
      <c r="J9" s="43" t="s">
        <v>33</v>
      </c>
      <c r="K9" s="43" t="s">
        <v>34</v>
      </c>
      <c r="L9" s="44" t="s">
        <v>35</v>
      </c>
      <c r="M9" s="43" t="s">
        <v>34</v>
      </c>
      <c r="N9" s="43" t="s">
        <v>33</v>
      </c>
      <c r="O9" s="43" t="s">
        <v>36</v>
      </c>
    </row>
    <row r="10" ht="15" spans="1:15">
      <c r="A10" s="35" t="s">
        <v>39</v>
      </c>
      <c r="B10" s="29" t="s">
        <v>40</v>
      </c>
      <c r="C10" s="30" t="s">
        <v>41</v>
      </c>
      <c r="D10" s="31">
        <f>E10-1.2</f>
        <v>57.6</v>
      </c>
      <c r="E10" s="31">
        <f>F10-1.2</f>
        <v>58.8</v>
      </c>
      <c r="F10" s="34">
        <v>60</v>
      </c>
      <c r="G10" s="31">
        <f>F10+1.2</f>
        <v>61.2</v>
      </c>
      <c r="H10" s="31">
        <f>G10+1.2</f>
        <v>62.4</v>
      </c>
      <c r="I10" s="45">
        <f>H10+1.4</f>
        <v>63.8</v>
      </c>
      <c r="J10" s="43" t="s">
        <v>42</v>
      </c>
      <c r="K10" s="43" t="s">
        <v>36</v>
      </c>
      <c r="L10" s="44" t="s">
        <v>43</v>
      </c>
      <c r="M10" s="43" t="s">
        <v>33</v>
      </c>
      <c r="N10" s="43" t="s">
        <v>42</v>
      </c>
      <c r="O10" s="43" t="s">
        <v>44</v>
      </c>
    </row>
    <row r="11" ht="15" spans="1:15">
      <c r="A11" s="28" t="s">
        <v>45</v>
      </c>
      <c r="B11" s="29" t="s">
        <v>46</v>
      </c>
      <c r="C11" s="30" t="s">
        <v>24</v>
      </c>
      <c r="D11" s="31">
        <f>E11-0.6</f>
        <v>54.2</v>
      </c>
      <c r="E11" s="31">
        <f>F11-1.2</f>
        <v>54.8</v>
      </c>
      <c r="F11" s="34">
        <v>56</v>
      </c>
      <c r="G11" s="31">
        <f>F11+1.2</f>
        <v>57.2</v>
      </c>
      <c r="H11" s="31">
        <f>G11+1.2</f>
        <v>58.4</v>
      </c>
      <c r="I11" s="45">
        <f>H11+0.6</f>
        <v>59</v>
      </c>
      <c r="J11" s="43" t="s">
        <v>47</v>
      </c>
      <c r="K11" s="43" t="s">
        <v>48</v>
      </c>
      <c r="L11" s="44" t="s">
        <v>43</v>
      </c>
      <c r="M11" s="43" t="s">
        <v>28</v>
      </c>
      <c r="N11" s="43" t="s">
        <v>47</v>
      </c>
      <c r="O11" s="43" t="s">
        <v>28</v>
      </c>
    </row>
    <row r="12" ht="15" spans="1:15">
      <c r="A12" s="35" t="s">
        <v>49</v>
      </c>
      <c r="B12" s="29" t="s">
        <v>31</v>
      </c>
      <c r="C12" s="30" t="s">
        <v>41</v>
      </c>
      <c r="D12" s="31">
        <f>E12-0.7</f>
        <v>21.1</v>
      </c>
      <c r="E12" s="31">
        <f>F12-0.7</f>
        <v>21.8</v>
      </c>
      <c r="F12" s="32">
        <v>22.5</v>
      </c>
      <c r="G12" s="31">
        <f>F12+0.7</f>
        <v>23.2</v>
      </c>
      <c r="H12" s="31">
        <f>G12+0.7</f>
        <v>23.9</v>
      </c>
      <c r="I12" s="45">
        <f>H12+0.95</f>
        <v>24.85</v>
      </c>
      <c r="J12" s="43" t="s">
        <v>50</v>
      </c>
      <c r="K12" s="43" t="s">
        <v>51</v>
      </c>
      <c r="L12" s="44" t="s">
        <v>52</v>
      </c>
      <c r="M12" s="43" t="s">
        <v>33</v>
      </c>
      <c r="N12" s="43" t="s">
        <v>50</v>
      </c>
      <c r="O12" s="43" t="s">
        <v>51</v>
      </c>
    </row>
    <row r="13" ht="15" spans="1:15">
      <c r="A13" s="28" t="s">
        <v>53</v>
      </c>
      <c r="B13" s="29" t="s">
        <v>54</v>
      </c>
      <c r="C13" s="30" t="s">
        <v>55</v>
      </c>
      <c r="D13" s="31">
        <f>E13-0.6</f>
        <v>16.3</v>
      </c>
      <c r="E13" s="31">
        <f>F13-0.6</f>
        <v>16.9</v>
      </c>
      <c r="F13" s="32">
        <v>17.5</v>
      </c>
      <c r="G13" s="31">
        <f>F13+0.6</f>
        <v>18.1</v>
      </c>
      <c r="H13" s="31">
        <f>G13+0.6</f>
        <v>18.7</v>
      </c>
      <c r="I13" s="45">
        <f>H13+0.95</f>
        <v>19.65</v>
      </c>
      <c r="J13" s="43" t="s">
        <v>56</v>
      </c>
      <c r="K13" s="43" t="s">
        <v>57</v>
      </c>
      <c r="L13" s="44" t="s">
        <v>58</v>
      </c>
      <c r="M13" s="43" t="s">
        <v>59</v>
      </c>
      <c r="N13" s="43" t="s">
        <v>56</v>
      </c>
      <c r="O13" s="43" t="s">
        <v>59</v>
      </c>
    </row>
    <row r="14" ht="15" spans="1:15">
      <c r="A14" s="28" t="s">
        <v>60</v>
      </c>
      <c r="B14" s="29" t="s">
        <v>61</v>
      </c>
      <c r="C14" s="30" t="s">
        <v>62</v>
      </c>
      <c r="D14" s="31">
        <f>E14-0.4</f>
        <v>10.2</v>
      </c>
      <c r="E14" s="31">
        <f>F14-0.4</f>
        <v>10.6</v>
      </c>
      <c r="F14" s="32">
        <v>11</v>
      </c>
      <c r="G14" s="31">
        <f>F14+0.4</f>
        <v>11.4</v>
      </c>
      <c r="H14" s="31">
        <f>G14+0.4</f>
        <v>11.8</v>
      </c>
      <c r="I14" s="45">
        <f>H14+0.6</f>
        <v>12.4</v>
      </c>
      <c r="J14" s="43" t="s">
        <v>50</v>
      </c>
      <c r="K14" s="43" t="s">
        <v>51</v>
      </c>
      <c r="L14" s="44" t="s">
        <v>52</v>
      </c>
      <c r="M14" s="43" t="s">
        <v>33</v>
      </c>
      <c r="N14" s="43" t="s">
        <v>50</v>
      </c>
      <c r="O14" s="43" t="s">
        <v>51</v>
      </c>
    </row>
  </sheetData>
  <mergeCells count="10">
    <mergeCell ref="A1:I1"/>
    <mergeCell ref="B2:C2"/>
    <mergeCell ref="D2:F2"/>
    <mergeCell ref="H2:I2"/>
    <mergeCell ref="B3:C3"/>
    <mergeCell ref="D3:F3"/>
    <mergeCell ref="H3:I3"/>
    <mergeCell ref="A4:I4"/>
    <mergeCell ref="B5:B6"/>
    <mergeCell ref="C5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2022-04-28T22:22:00Z</dcterms:created>
  <dcterms:modified xsi:type="dcterms:W3CDTF">2022-05-20T23:00:46Z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DEBA13116CD74F17A405120C9C918841</vt:lpwstr>
  </property>
  <property fmtid="{D5CDD505-2E9C-101B-9397-08002B2CF9AE}" pid="3" name="KSOProductBuildVer">
    <vt:lpwstr>2052-11.1.0.11636</vt:lpwstr>
  </property>
</Properties>
</file>