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桌面文件\新诚22FW\TAJJCK91969\5-5尾期\"/>
    </mc:Choice>
  </mc:AlternateContent>
  <xr:revisionPtr revIDLastSave="0" documentId="13_ncr:1_{1A48507A-C595-44A0-A527-072EEACD436E}" xr6:coauthVersionLast="47" xr6:coauthVersionMax="47" xr10:uidLastSave="{00000000-0000-0000-0000-000000000000}"/>
  <bookViews>
    <workbookView xWindow="-120" yWindow="-120" windowWidth="20730" windowHeight="11160" tabRatio="500" activeTab="1" xr2:uid="{00000000-000D-0000-FFFF-FFFF00000000}"/>
  </bookViews>
  <sheets>
    <sheet name="首期" sheetId="1" r:id="rId1"/>
    <sheet name="尾期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2" i="2" l="1"/>
  <c r="F12" i="2"/>
  <c r="G12" i="2"/>
  <c r="C12" i="2"/>
  <c r="B12" i="2"/>
  <c r="E11" i="2"/>
  <c r="F11" i="2"/>
  <c r="G11" i="2"/>
  <c r="C11" i="2"/>
  <c r="B11" i="2"/>
  <c r="E10" i="2"/>
  <c r="F10" i="2"/>
  <c r="G10" i="2"/>
  <c r="C10" i="2"/>
  <c r="B10" i="2"/>
  <c r="E9" i="2"/>
  <c r="F9" i="2"/>
  <c r="G9" i="2"/>
  <c r="C9" i="2"/>
  <c r="B9" i="2"/>
  <c r="E8" i="2"/>
  <c r="F8" i="2"/>
  <c r="G8" i="2"/>
  <c r="C8" i="2"/>
  <c r="B8" i="2"/>
  <c r="E7" i="2"/>
  <c r="F7" i="2"/>
  <c r="G7" i="2"/>
  <c r="C7" i="2"/>
  <c r="B7" i="2"/>
  <c r="E6" i="2"/>
  <c r="F6" i="2"/>
  <c r="G6" i="2"/>
  <c r="C6" i="2"/>
  <c r="B6" i="2"/>
  <c r="E12" i="1"/>
  <c r="F12" i="1"/>
  <c r="G12" i="1"/>
  <c r="C12" i="1"/>
  <c r="B12" i="1"/>
  <c r="E11" i="1"/>
  <c r="F11" i="1"/>
  <c r="G11" i="1"/>
  <c r="C11" i="1"/>
  <c r="B11" i="1"/>
  <c r="E10" i="1"/>
  <c r="F10" i="1"/>
  <c r="G10" i="1"/>
  <c r="C10" i="1"/>
  <c r="B10" i="1"/>
  <c r="E9" i="1"/>
  <c r="F9" i="1"/>
  <c r="G9" i="1"/>
  <c r="C9" i="1"/>
  <c r="B9" i="1"/>
  <c r="E8" i="1"/>
  <c r="F8" i="1"/>
  <c r="G8" i="1"/>
  <c r="C8" i="1"/>
  <c r="B8" i="1"/>
  <c r="E7" i="1"/>
  <c r="F7" i="1"/>
  <c r="G7" i="1"/>
  <c r="C7" i="1"/>
  <c r="B7" i="1"/>
  <c r="E6" i="1"/>
  <c r="F6" i="1"/>
  <c r="G6" i="1"/>
  <c r="C6" i="1"/>
  <c r="B6" i="1"/>
</calcChain>
</file>

<file path=xl/sharedStrings.xml><?xml version="1.0" encoding="utf-8"?>
<sst xmlns="http://schemas.openxmlformats.org/spreadsheetml/2006/main" count="135" uniqueCount="79">
  <si>
    <t>QC规格测量表</t>
  </si>
  <si>
    <t>款号</t>
  </si>
  <si>
    <t>品名</t>
  </si>
  <si>
    <t>生产工厂</t>
  </si>
  <si>
    <t>部位名称</t>
  </si>
  <si>
    <t>指示规格  FINAL SPEC</t>
  </si>
  <si>
    <t>样品规格  SAMPLE SPEC</t>
  </si>
  <si>
    <t>M</t>
  </si>
  <si>
    <t>L</t>
    <phoneticPr fontId="3" type="noConversion"/>
  </si>
  <si>
    <t>XXL</t>
  </si>
  <si>
    <t>XXXL</t>
  </si>
  <si>
    <t xml:space="preserve">     初期请洗测2-3件，有问题的另加测量数量。</t>
  </si>
  <si>
    <t>验货时间：</t>
  </si>
  <si>
    <t>跟单QC:</t>
  </si>
  <si>
    <t>工厂负责人：</t>
  </si>
  <si>
    <t>XL</t>
    <phoneticPr fontId="3" type="noConversion"/>
  </si>
  <si>
    <t>中山新诚</t>
    <phoneticPr fontId="3" type="noConversion"/>
  </si>
  <si>
    <t>S</t>
  </si>
  <si>
    <t>L</t>
  </si>
  <si>
    <t>XL</t>
  </si>
  <si>
    <t>165/88B</t>
  </si>
  <si>
    <t>170/92B</t>
  </si>
  <si>
    <t>175/96B</t>
  </si>
  <si>
    <t>180/100B</t>
  </si>
  <si>
    <t>185/104B</t>
  </si>
  <si>
    <t>190/108B</t>
  </si>
  <si>
    <t>后中长</t>
  </si>
  <si>
    <t>胸围</t>
  </si>
  <si>
    <t>下摆平量</t>
  </si>
  <si>
    <r>
      <rPr>
        <b/>
        <sz val="10"/>
        <rFont val="宋体"/>
        <family val="3"/>
        <charset val="134"/>
      </rPr>
      <t>总肩宽</t>
    </r>
  </si>
  <si>
    <t>肩点袖长</t>
  </si>
  <si>
    <r>
      <rPr>
        <b/>
        <sz val="10"/>
        <rFont val="宋体"/>
        <family val="3"/>
        <charset val="134"/>
      </rPr>
      <t>袖肥</t>
    </r>
  </si>
  <si>
    <t>袖口平量</t>
  </si>
  <si>
    <t>TAJJAK91969</t>
    <phoneticPr fontId="3" type="noConversion"/>
  </si>
  <si>
    <t>男士长袖T恤</t>
    <phoneticPr fontId="3" type="noConversion"/>
  </si>
  <si>
    <t>黑色</t>
    <phoneticPr fontId="3" type="noConversion"/>
  </si>
  <si>
    <t>-0.5</t>
    <phoneticPr fontId="3" type="noConversion"/>
  </si>
  <si>
    <t>+0</t>
    <phoneticPr fontId="3" type="noConversion"/>
  </si>
  <si>
    <t>+1</t>
    <phoneticPr fontId="3" type="noConversion"/>
  </si>
  <si>
    <t>+0.7</t>
    <phoneticPr fontId="3" type="noConversion"/>
  </si>
  <si>
    <t>-0.2</t>
    <phoneticPr fontId="3" type="noConversion"/>
  </si>
  <si>
    <t>大货首件</t>
    <phoneticPr fontId="3" type="noConversion"/>
  </si>
  <si>
    <t>S</t>
    <phoneticPr fontId="3" type="noConversion"/>
  </si>
  <si>
    <t>深灰</t>
    <phoneticPr fontId="3" type="noConversion"/>
  </si>
  <si>
    <t>肩宽</t>
    <phoneticPr fontId="3" type="noConversion"/>
  </si>
  <si>
    <r>
      <rPr>
        <b/>
        <sz val="10"/>
        <rFont val="宋体"/>
        <family val="3"/>
        <charset val="134"/>
      </rPr>
      <t>袖肥</t>
    </r>
    <r>
      <rPr>
        <b/>
        <sz val="10"/>
        <rFont val="Arial"/>
        <family val="2"/>
      </rPr>
      <t>1/2</t>
    </r>
    <phoneticPr fontId="3" type="noConversion"/>
  </si>
  <si>
    <t>袖口平量1/2</t>
    <phoneticPr fontId="3" type="noConversion"/>
  </si>
  <si>
    <t>灰湖绿</t>
    <phoneticPr fontId="3" type="noConversion"/>
  </si>
  <si>
    <t>+1+0.5</t>
    <phoneticPr fontId="3" type="noConversion"/>
  </si>
  <si>
    <t>+2+2</t>
    <phoneticPr fontId="3" type="noConversion"/>
  </si>
  <si>
    <t>+0+1</t>
    <phoneticPr fontId="3" type="noConversion"/>
  </si>
  <si>
    <t>+1+1.6</t>
    <phoneticPr fontId="3" type="noConversion"/>
  </si>
  <si>
    <t>+0.8+0.6</t>
    <phoneticPr fontId="3" type="noConversion"/>
  </si>
  <si>
    <t>+0+0.6</t>
    <phoneticPr fontId="3" type="noConversion"/>
  </si>
  <si>
    <t>+0.3+0.3</t>
    <phoneticPr fontId="3" type="noConversion"/>
  </si>
  <si>
    <t>+0.5+0</t>
    <phoneticPr fontId="3" type="noConversion"/>
  </si>
  <si>
    <t>-2+0</t>
    <phoneticPr fontId="3" type="noConversion"/>
  </si>
  <si>
    <t>+0.4+1.4</t>
    <phoneticPr fontId="3" type="noConversion"/>
  </si>
  <si>
    <t>+0+0.4</t>
    <phoneticPr fontId="3" type="noConversion"/>
  </si>
  <si>
    <t>+0+0</t>
    <phoneticPr fontId="3" type="noConversion"/>
  </si>
  <si>
    <t>+0.4+0.4</t>
    <phoneticPr fontId="3" type="noConversion"/>
  </si>
  <si>
    <t>-1+0</t>
    <phoneticPr fontId="3" type="noConversion"/>
  </si>
  <si>
    <t>+1+0</t>
    <phoneticPr fontId="3" type="noConversion"/>
  </si>
  <si>
    <t>-0.2-0.7</t>
    <phoneticPr fontId="3" type="noConversion"/>
  </si>
  <si>
    <t>+0.5-0.6</t>
    <phoneticPr fontId="3" type="noConversion"/>
  </si>
  <si>
    <t>+0.6+0.6</t>
    <phoneticPr fontId="3" type="noConversion"/>
  </si>
  <si>
    <t>-1-1.5</t>
    <phoneticPr fontId="3" type="noConversion"/>
  </si>
  <si>
    <t>+2+0</t>
    <phoneticPr fontId="3" type="noConversion"/>
  </si>
  <si>
    <t>+1.4+1.4</t>
    <phoneticPr fontId="3" type="noConversion"/>
  </si>
  <si>
    <t>+0.5-0.5</t>
    <phoneticPr fontId="3" type="noConversion"/>
  </si>
  <si>
    <t>-0.7+0.7</t>
    <phoneticPr fontId="3" type="noConversion"/>
  </si>
  <si>
    <t>+0+-0.5</t>
    <phoneticPr fontId="3" type="noConversion"/>
  </si>
  <si>
    <t>+1+1.2</t>
    <phoneticPr fontId="3" type="noConversion"/>
  </si>
  <si>
    <t>+0.5+0.5</t>
    <phoneticPr fontId="3" type="noConversion"/>
  </si>
  <si>
    <t>-0.3+0</t>
    <phoneticPr fontId="3" type="noConversion"/>
  </si>
  <si>
    <t>+1-1</t>
    <phoneticPr fontId="3" type="noConversion"/>
  </si>
  <si>
    <t>+1.3+1.3</t>
    <phoneticPr fontId="3" type="noConversion"/>
  </si>
  <si>
    <t>-0.2-0.2</t>
    <phoneticPr fontId="3" type="noConversion"/>
  </si>
  <si>
    <t>+0.2+0.2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</si>
</sst>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 [$¥-804]* #,##0.00_ ;_ [$¥-804]* \-#,##0.00_ ;_ [$¥-804]* &quot;-&quot;??_ ;_ @_ "/>
    <numFmt numFmtId="177" formatCode="0.00_ "/>
    <numFmt numFmtId="178" formatCode="0.0_ "/>
  </numFmts>
  <fonts count="26">
    <font>
      <sz val="12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indexed="8"/>
      <name val="宋体"/>
      <family val="2"/>
      <charset val="134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Arial"/>
      <family val="2"/>
    </font>
    <font>
      <b/>
      <sz val="10"/>
      <color rgb="FFFF0000"/>
      <name val="微软雅黑"/>
      <family val="2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2"/>
      <name val="宋体"/>
      <family val="3"/>
      <charset val="134"/>
    </font>
    <font>
      <u/>
      <sz val="12"/>
      <color theme="10"/>
      <name val="宋体"/>
      <family val="2"/>
      <charset val="134"/>
      <scheme val="minor"/>
    </font>
    <font>
      <u/>
      <sz val="12"/>
      <color theme="11"/>
      <name val="宋体"/>
      <family val="2"/>
      <charset val="134"/>
      <scheme val="minor"/>
    </font>
    <font>
      <b/>
      <sz val="10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</fills>
  <borders count="30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vertical="center"/>
    </xf>
    <xf numFmtId="0" fontId="5" fillId="0" borderId="1" xfId="2" applyFont="1" applyBorder="1" applyAlignment="1">
      <alignment horizontal="left" vertical="center"/>
    </xf>
    <xf numFmtId="0" fontId="5" fillId="0" borderId="2" xfId="2" applyFont="1" applyBorder="1" applyAlignment="1">
      <alignment vertical="center"/>
    </xf>
    <xf numFmtId="0" fontId="5" fillId="0" borderId="2" xfId="2" applyFont="1" applyBorder="1" applyAlignment="1">
      <alignment horizontal="left" vertical="center"/>
    </xf>
    <xf numFmtId="176" fontId="9" fillId="0" borderId="5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left"/>
    </xf>
    <xf numFmtId="0" fontId="10" fillId="0" borderId="5" xfId="0" applyNumberFormat="1" applyFont="1" applyFill="1" applyBorder="1" applyAlignment="1">
      <alignment horizontal="center"/>
    </xf>
    <xf numFmtId="49" fontId="6" fillId="2" borderId="7" xfId="3" applyNumberFormat="1" applyFont="1" applyFill="1" applyBorder="1" applyAlignment="1">
      <alignment horizontal="center" vertical="center"/>
    </xf>
    <xf numFmtId="49" fontId="6" fillId="2" borderId="8" xfId="3" applyNumberFormat="1" applyFont="1" applyFill="1" applyBorder="1" applyAlignment="1">
      <alignment horizontal="center" vertical="center"/>
    </xf>
    <xf numFmtId="49" fontId="12" fillId="2" borderId="8" xfId="3" applyNumberFormat="1" applyFont="1" applyFill="1" applyBorder="1" applyAlignment="1">
      <alignment horizontal="center" vertical="center"/>
    </xf>
    <xf numFmtId="49" fontId="6" fillId="2" borderId="9" xfId="3" applyNumberFormat="1" applyFont="1" applyFill="1" applyBorder="1" applyAlignment="1">
      <alignment horizontal="center" vertical="center"/>
    </xf>
    <xf numFmtId="49" fontId="6" fillId="2" borderId="10" xfId="3" applyNumberFormat="1" applyFont="1" applyFill="1" applyBorder="1" applyAlignment="1">
      <alignment horizontal="center" vertical="center"/>
    </xf>
    <xf numFmtId="49" fontId="6" fillId="2" borderId="11" xfId="3" applyNumberFormat="1" applyFont="1" applyFill="1" applyBorder="1" applyAlignment="1">
      <alignment horizontal="center" vertical="center"/>
    </xf>
    <xf numFmtId="49" fontId="6" fillId="2" borderId="12" xfId="3" applyNumberFormat="1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3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49" fontId="4" fillId="2" borderId="14" xfId="1" applyNumberFormat="1" applyFont="1" applyFill="1" applyBorder="1" applyAlignment="1">
      <alignment horizontal="center"/>
    </xf>
    <xf numFmtId="49" fontId="4" fillId="2" borderId="15" xfId="1" applyNumberFormat="1" applyFont="1" applyFill="1" applyBorder="1" applyAlignment="1">
      <alignment horizontal="center"/>
    </xf>
    <xf numFmtId="49" fontId="6" fillId="2" borderId="15" xfId="3" applyNumberFormat="1" applyFont="1" applyFill="1" applyBorder="1" applyAlignment="1">
      <alignment horizontal="center" vertical="center"/>
    </xf>
    <xf numFmtId="49" fontId="4" fillId="2" borderId="16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3" fillId="0" borderId="0" xfId="4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0" fontId="4" fillId="0" borderId="0" xfId="1" applyFont="1"/>
    <xf numFmtId="0" fontId="6" fillId="0" borderId="0" xfId="1" applyFont="1"/>
    <xf numFmtId="0" fontId="8" fillId="0" borderId="0" xfId="1" applyFont="1"/>
    <xf numFmtId="14" fontId="8" fillId="0" borderId="0" xfId="1" applyNumberFormat="1" applyFont="1"/>
    <xf numFmtId="178" fontId="14" fillId="2" borderId="5" xfId="0" applyNumberFormat="1" applyFont="1" applyFill="1" applyBorder="1" applyAlignment="1">
      <alignment horizontal="center"/>
    </xf>
    <xf numFmtId="178" fontId="15" fillId="2" borderId="5" xfId="0" applyNumberFormat="1" applyFont="1" applyFill="1" applyBorder="1" applyAlignment="1">
      <alignment horizontal="center"/>
    </xf>
    <xf numFmtId="178" fontId="19" fillId="0" borderId="5" xfId="8" applyNumberFormat="1" applyFont="1" applyFill="1" applyBorder="1" applyAlignment="1">
      <alignment horizontal="center" vertical="center"/>
    </xf>
    <xf numFmtId="0" fontId="17" fillId="3" borderId="5" xfId="8" applyNumberFormat="1" applyFont="1" applyFill="1" applyBorder="1" applyAlignment="1">
      <alignment horizontal="center" vertical="center"/>
    </xf>
    <xf numFmtId="0" fontId="20" fillId="0" borderId="19" xfId="8" applyNumberFormat="1" applyFont="1" applyFill="1" applyBorder="1" applyAlignment="1">
      <alignment shrinkToFit="1"/>
    </xf>
    <xf numFmtId="0" fontId="0" fillId="0" borderId="0" xfId="0" applyAlignment="1">
      <alignment horizontal="left" vertical="center"/>
    </xf>
    <xf numFmtId="0" fontId="4" fillId="0" borderId="0" xfId="1" applyFont="1" applyAlignment="1">
      <alignment horizontal="left"/>
    </xf>
    <xf numFmtId="0" fontId="18" fillId="0" borderId="20" xfId="0" applyFont="1" applyBorder="1" applyAlignment="1">
      <alignment horizontal="center" vertical="center"/>
    </xf>
    <xf numFmtId="0" fontId="18" fillId="4" borderId="21" xfId="0" applyFont="1" applyFill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0" fontId="18" fillId="4" borderId="18" xfId="0" applyFont="1" applyFill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178" fontId="19" fillId="0" borderId="17" xfId="0" applyNumberFormat="1" applyFont="1" applyBorder="1" applyAlignment="1">
      <alignment horizontal="center" vertical="center"/>
    </xf>
    <xf numFmtId="0" fontId="17" fillId="4" borderId="24" xfId="0" applyFont="1" applyFill="1" applyBorder="1" applyAlignment="1">
      <alignment horizontal="center" vertical="center"/>
    </xf>
    <xf numFmtId="178" fontId="19" fillId="0" borderId="25" xfId="0" applyNumberFormat="1" applyFont="1" applyBorder="1" applyAlignment="1">
      <alignment horizontal="center" vertical="center"/>
    </xf>
    <xf numFmtId="178" fontId="19" fillId="0" borderId="5" xfId="0" applyNumberFormat="1" applyFont="1" applyBorder="1" applyAlignment="1">
      <alignment horizontal="center" vertical="center"/>
    </xf>
    <xf numFmtId="0" fontId="17" fillId="4" borderId="26" xfId="0" applyFont="1" applyFill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0" fontId="23" fillId="0" borderId="28" xfId="0" applyFont="1" applyBorder="1" applyAlignment="1">
      <alignment shrinkToFit="1"/>
    </xf>
    <xf numFmtId="0" fontId="24" fillId="0" borderId="29" xfId="0" applyFont="1" applyBorder="1" applyAlignment="1">
      <alignment shrinkToFit="1"/>
    </xf>
    <xf numFmtId="58" fontId="24" fillId="0" borderId="29" xfId="0" applyNumberFormat="1" applyFont="1" applyBorder="1" applyAlignment="1">
      <alignment shrinkToFit="1"/>
    </xf>
    <xf numFmtId="0" fontId="23" fillId="0" borderId="29" xfId="0" applyFont="1" applyBorder="1" applyAlignment="1">
      <alignment shrinkToFit="1"/>
    </xf>
    <xf numFmtId="0" fontId="24" fillId="2" borderId="29" xfId="0" applyFont="1" applyFill="1" applyBorder="1" applyAlignment="1">
      <alignment shrinkToFit="1"/>
    </xf>
    <xf numFmtId="0" fontId="2" fillId="0" borderId="0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0" fillId="0" borderId="2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4" fillId="0" borderId="2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2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7" fillId="0" borderId="4" xfId="1" applyFont="1" applyFill="1" applyBorder="1" applyAlignment="1" applyProtection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5" xfId="1" applyFont="1" applyFill="1" applyBorder="1" applyAlignment="1" applyProtection="1">
      <alignment horizontal="center" vertical="center"/>
    </xf>
    <xf numFmtId="0" fontId="8" fillId="0" borderId="6" xfId="1" applyFont="1" applyFill="1" applyBorder="1" applyAlignment="1" applyProtection="1">
      <alignment horizontal="center" vertical="center"/>
    </xf>
    <xf numFmtId="0" fontId="25" fillId="0" borderId="29" xfId="0" applyFont="1" applyBorder="1" applyAlignment="1">
      <alignment shrinkToFit="1"/>
    </xf>
  </cellXfs>
  <cellStyles count="11">
    <cellStyle name="常规" xfId="0" builtinId="0"/>
    <cellStyle name="常规 10 10" xfId="7" xr:uid="{00000000-0005-0000-0000-000000000000}"/>
    <cellStyle name="常规 11" xfId="8" xr:uid="{00000000-0005-0000-0000-000001000000}"/>
    <cellStyle name="常规 2" xfId="2" xr:uid="{00000000-0005-0000-0000-000002000000}"/>
    <cellStyle name="常规 3" xfId="1" xr:uid="{00000000-0005-0000-0000-000003000000}"/>
    <cellStyle name="常规 38 10 3 2" xfId="6" xr:uid="{00000000-0005-0000-0000-000004000000}"/>
    <cellStyle name="常规 4" xfId="3" xr:uid="{00000000-0005-0000-0000-000005000000}"/>
    <cellStyle name="常规 40" xfId="5" xr:uid="{00000000-0005-0000-0000-000006000000}"/>
    <cellStyle name="常规_110509_2006-09-28" xfId="4" xr:uid="{00000000-0005-0000-0000-000007000000}"/>
    <cellStyle name="超链接" xfId="9" builtinId="8" hidden="1"/>
    <cellStyle name="已访问的超链接" xfId="10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7BAD96FD-3E56-4D6C-AB02-3F35341BDDA4}"/>
            </a:ext>
          </a:extLst>
        </xdr:cNvPr>
        <xdr:cNvSpPr txBox="1">
          <a:spLocks noChangeArrowheads="1"/>
        </xdr:cNvSpPr>
      </xdr:nvSpPr>
      <xdr:spPr bwMode="auto">
        <a:xfrm>
          <a:off x="0" y="7343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8A0BB99C-C70A-4074-9A32-969113B611EC}"/>
            </a:ext>
          </a:extLst>
        </xdr:cNvPr>
        <xdr:cNvSpPr txBox="1">
          <a:spLocks noChangeArrowheads="1"/>
        </xdr:cNvSpPr>
      </xdr:nvSpPr>
      <xdr:spPr bwMode="auto">
        <a:xfrm>
          <a:off x="0" y="63722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A6E0A9EF-A9F6-415B-B655-38C28DF03844}"/>
            </a:ext>
          </a:extLst>
        </xdr:cNvPr>
        <xdr:cNvSpPr txBox="1">
          <a:spLocks noChangeArrowheads="1"/>
        </xdr:cNvSpPr>
      </xdr:nvSpPr>
      <xdr:spPr bwMode="auto">
        <a:xfrm>
          <a:off x="0" y="63722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AF272F04-79C4-43FF-81B0-DDBBE3580AF5}"/>
            </a:ext>
          </a:extLst>
        </xdr:cNvPr>
        <xdr:cNvSpPr txBox="1">
          <a:spLocks noChangeArrowheads="1"/>
        </xdr:cNvSpPr>
      </xdr:nvSpPr>
      <xdr:spPr bwMode="auto">
        <a:xfrm>
          <a:off x="0" y="669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CF9FA660-BDA9-4E59-9304-AD3380D63BF4}"/>
            </a:ext>
          </a:extLst>
        </xdr:cNvPr>
        <xdr:cNvSpPr txBox="1">
          <a:spLocks noChangeArrowheads="1"/>
        </xdr:cNvSpPr>
      </xdr:nvSpPr>
      <xdr:spPr bwMode="auto">
        <a:xfrm>
          <a:off x="0" y="7343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E0B437AE-544B-418B-8EA3-E4813B1D0A7C}"/>
            </a:ext>
          </a:extLst>
        </xdr:cNvPr>
        <xdr:cNvSpPr txBox="1">
          <a:spLocks noChangeArrowheads="1"/>
        </xdr:cNvSpPr>
      </xdr:nvSpPr>
      <xdr:spPr bwMode="auto">
        <a:xfrm>
          <a:off x="0" y="7343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3DC6126-93B1-40D2-8DEB-258DE6E35FD2}"/>
            </a:ext>
          </a:extLst>
        </xdr:cNvPr>
        <xdr:cNvSpPr txBox="1">
          <a:spLocks noChangeArrowheads="1"/>
        </xdr:cNvSpPr>
      </xdr:nvSpPr>
      <xdr:spPr bwMode="auto">
        <a:xfrm>
          <a:off x="0" y="63722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8CFD17A3-987F-4F44-8F34-F0093CE39AD0}"/>
            </a:ext>
          </a:extLst>
        </xdr:cNvPr>
        <xdr:cNvSpPr txBox="1">
          <a:spLocks noChangeArrowheads="1"/>
        </xdr:cNvSpPr>
      </xdr:nvSpPr>
      <xdr:spPr bwMode="auto">
        <a:xfrm>
          <a:off x="0" y="63722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E0C862A5-FCC8-47A9-9186-5EB44DDC8229}"/>
            </a:ext>
          </a:extLst>
        </xdr:cNvPr>
        <xdr:cNvSpPr txBox="1">
          <a:spLocks noChangeArrowheads="1"/>
        </xdr:cNvSpPr>
      </xdr:nvSpPr>
      <xdr:spPr bwMode="auto">
        <a:xfrm>
          <a:off x="0" y="66960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A64A849C-0A40-4CE9-AB62-6AC4BA9251B6}"/>
            </a:ext>
          </a:extLst>
        </xdr:cNvPr>
        <xdr:cNvSpPr txBox="1">
          <a:spLocks noChangeArrowheads="1"/>
        </xdr:cNvSpPr>
      </xdr:nvSpPr>
      <xdr:spPr bwMode="auto">
        <a:xfrm>
          <a:off x="0" y="734377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8FCC65B1-C8A5-405E-A978-B933DC59BD03}"/>
            </a:ext>
          </a:extLst>
        </xdr:cNvPr>
        <xdr:cNvSpPr txBox="1">
          <a:spLocks noChangeArrowheads="1"/>
        </xdr:cNvSpPr>
      </xdr:nvSpPr>
      <xdr:spPr bwMode="auto">
        <a:xfrm>
          <a:off x="0" y="76676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27D96C49-C73D-435E-90CE-5A623A31032B}"/>
            </a:ext>
          </a:extLst>
        </xdr:cNvPr>
        <xdr:cNvSpPr txBox="1">
          <a:spLocks noChangeArrowheads="1"/>
        </xdr:cNvSpPr>
      </xdr:nvSpPr>
      <xdr:spPr bwMode="auto">
        <a:xfrm>
          <a:off x="0" y="669607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2311C648-D9D5-4746-8847-549E4F538C66}"/>
            </a:ext>
          </a:extLst>
        </xdr:cNvPr>
        <xdr:cNvSpPr txBox="1">
          <a:spLocks noChangeArrowheads="1"/>
        </xdr:cNvSpPr>
      </xdr:nvSpPr>
      <xdr:spPr bwMode="auto">
        <a:xfrm>
          <a:off x="0" y="669607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9C14C925-896B-4FC3-A478-7B81828EEB6C}"/>
            </a:ext>
          </a:extLst>
        </xdr:cNvPr>
        <xdr:cNvSpPr txBox="1">
          <a:spLocks noChangeArrowheads="1"/>
        </xdr:cNvSpPr>
      </xdr:nvSpPr>
      <xdr:spPr bwMode="auto">
        <a:xfrm>
          <a:off x="0" y="70199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BE16B86-98F7-4E54-AD3D-C6A60C591604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FC0023C1-2028-4D1F-88D0-2267538DC563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D68BD403-DBAD-47F1-9C1E-552CC5C38BE1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3386FD1D-CC7A-41BC-BCFF-1E8C1F828F6B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9265336E-2AC0-439F-9645-5826C1E0DED1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EE59528B-7BBF-45A7-94AE-F073A38EE08D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84675" cy="28575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FC3002DC-60B9-47B1-9BDF-E4874676A824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846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460875" cy="28575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397EDB46-9351-46A3-BA7C-88381C430720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46087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2340E2DA-1310-4B7B-84FB-27D7BCC94087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4327525" cy="28575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E312C544-C407-4671-965C-F3DCB37A1DCC}"/>
            </a:ext>
          </a:extLst>
        </xdr:cNvPr>
        <xdr:cNvSpPr txBox="1">
          <a:spLocks noChangeArrowheads="1"/>
        </xdr:cNvSpPr>
      </xdr:nvSpPr>
      <xdr:spPr bwMode="auto">
        <a:xfrm>
          <a:off x="0" y="2981325"/>
          <a:ext cx="4327525" cy="28575"/>
        </a:xfrm>
        <a:prstGeom prst="rect">
          <a:avLst/>
        </a:prstGeom>
        <a:noFill/>
        <a:ln>
          <a:noFill/>
        </a:ln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S20"/>
  <sheetViews>
    <sheetView zoomScale="90" zoomScaleNormal="90" zoomScalePageLayoutView="125" workbookViewId="0">
      <selection sqref="A1:XFD1048576"/>
    </sheetView>
  </sheetViews>
  <sheetFormatPr defaultColWidth="9" defaultRowHeight="14.25"/>
  <cols>
    <col min="1" max="1" width="13.625" style="26" customWidth="1"/>
    <col min="2" max="7" width="8.125" style="26" customWidth="1"/>
    <col min="8" max="8" width="1.375" style="26" customWidth="1"/>
    <col min="9" max="10" width="14.125" style="26" customWidth="1"/>
    <col min="11" max="11" width="15.125" style="26" customWidth="1"/>
    <col min="12" max="12" width="15.875" style="26" customWidth="1"/>
    <col min="13" max="13" width="17" style="26" customWidth="1"/>
    <col min="14" max="14" width="16.875" style="26" customWidth="1"/>
    <col min="15" max="15" width="9" style="36"/>
    <col min="16" max="253" width="9" style="26"/>
    <col min="254" max="16384" width="9" style="1"/>
  </cols>
  <sheetData>
    <row r="1" spans="1:253" ht="21" thickBot="1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35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15" customHeight="1" thickTop="1">
      <c r="A2" s="2" t="s">
        <v>1</v>
      </c>
      <c r="B2" s="56" t="s">
        <v>33</v>
      </c>
      <c r="C2" s="56"/>
      <c r="D2" s="3" t="s">
        <v>2</v>
      </c>
      <c r="E2" s="57" t="s">
        <v>34</v>
      </c>
      <c r="F2" s="57"/>
      <c r="G2" s="57"/>
      <c r="H2" s="58"/>
      <c r="I2" s="4" t="s">
        <v>3</v>
      </c>
      <c r="J2" s="61" t="s">
        <v>16</v>
      </c>
      <c r="K2" s="61"/>
      <c r="L2" s="61"/>
      <c r="M2" s="61"/>
      <c r="N2" s="62"/>
      <c r="O2" s="35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ht="15" thickBot="1">
      <c r="A3" s="63" t="s">
        <v>4</v>
      </c>
      <c r="B3" s="64" t="s">
        <v>5</v>
      </c>
      <c r="C3" s="64"/>
      <c r="D3" s="64"/>
      <c r="E3" s="64"/>
      <c r="F3" s="64"/>
      <c r="G3" s="64"/>
      <c r="H3" s="59"/>
      <c r="I3" s="65" t="s">
        <v>6</v>
      </c>
      <c r="J3" s="65"/>
      <c r="K3" s="65"/>
      <c r="L3" s="65"/>
      <c r="M3" s="65"/>
      <c r="N3" s="66"/>
      <c r="O3" s="35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</row>
    <row r="4" spans="1:253" ht="16.5">
      <c r="A4" s="63"/>
      <c r="B4" s="37" t="s">
        <v>17</v>
      </c>
      <c r="C4" s="37" t="s">
        <v>7</v>
      </c>
      <c r="D4" s="38" t="s">
        <v>18</v>
      </c>
      <c r="E4" s="37" t="s">
        <v>19</v>
      </c>
      <c r="F4" s="37" t="s">
        <v>9</v>
      </c>
      <c r="G4" s="39" t="s">
        <v>10</v>
      </c>
      <c r="H4" s="59"/>
      <c r="I4" s="5" t="s">
        <v>8</v>
      </c>
      <c r="J4" s="5" t="s">
        <v>7</v>
      </c>
      <c r="K4" s="5" t="s">
        <v>8</v>
      </c>
      <c r="L4" s="30" t="s">
        <v>15</v>
      </c>
      <c r="M4" s="5" t="s">
        <v>9</v>
      </c>
      <c r="N4" s="5" t="s">
        <v>10</v>
      </c>
      <c r="O4" s="35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</row>
    <row r="5" spans="1:253" ht="17.25" thickBot="1">
      <c r="A5" s="63"/>
      <c r="B5" s="40" t="s">
        <v>20</v>
      </c>
      <c r="C5" s="40" t="s">
        <v>21</v>
      </c>
      <c r="D5" s="41" t="s">
        <v>22</v>
      </c>
      <c r="E5" s="40" t="s">
        <v>23</v>
      </c>
      <c r="F5" s="40" t="s">
        <v>24</v>
      </c>
      <c r="G5" s="42" t="s">
        <v>25</v>
      </c>
      <c r="H5" s="59"/>
      <c r="I5" s="5" t="s">
        <v>35</v>
      </c>
      <c r="J5" s="5"/>
      <c r="K5" s="5"/>
      <c r="L5" s="31"/>
      <c r="M5" s="5"/>
      <c r="N5" s="5"/>
      <c r="O5" s="3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</row>
    <row r="6" spans="1:253" ht="15">
      <c r="A6" s="49" t="s">
        <v>26</v>
      </c>
      <c r="B6" s="43">
        <f>C6-1</f>
        <v>65</v>
      </c>
      <c r="C6" s="43">
        <f>D6-2</f>
        <v>66</v>
      </c>
      <c r="D6" s="44">
        <v>68</v>
      </c>
      <c r="E6" s="43">
        <f t="shared" ref="E6:F6" si="0">D6+2</f>
        <v>70</v>
      </c>
      <c r="F6" s="43">
        <f t="shared" si="0"/>
        <v>72</v>
      </c>
      <c r="G6" s="45">
        <f>F6+1</f>
        <v>73</v>
      </c>
      <c r="H6" s="59"/>
      <c r="I6" s="8" t="s">
        <v>36</v>
      </c>
      <c r="J6" s="9"/>
      <c r="K6" s="10"/>
      <c r="L6" s="9"/>
      <c r="M6" s="9"/>
      <c r="N6" s="11"/>
      <c r="O6" s="35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</row>
    <row r="7" spans="1:253" ht="15">
      <c r="A7" s="50" t="s">
        <v>27</v>
      </c>
      <c r="B7" s="46">
        <f t="shared" ref="B7:C8" si="1">C7-4</f>
        <v>102</v>
      </c>
      <c r="C7" s="46">
        <f t="shared" si="1"/>
        <v>106</v>
      </c>
      <c r="D7" s="47">
        <v>110</v>
      </c>
      <c r="E7" s="46">
        <f t="shared" ref="E7:F8" si="2">D7+4</f>
        <v>114</v>
      </c>
      <c r="F7" s="46">
        <f t="shared" si="2"/>
        <v>118</v>
      </c>
      <c r="G7" s="48">
        <f>F7+6</f>
        <v>124</v>
      </c>
      <c r="H7" s="59"/>
      <c r="I7" s="12" t="s">
        <v>37</v>
      </c>
      <c r="J7" s="13"/>
      <c r="K7" s="13"/>
      <c r="L7" s="13"/>
      <c r="M7" s="13"/>
      <c r="N7" s="14"/>
      <c r="O7" s="35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</row>
    <row r="8" spans="1:253" ht="15">
      <c r="A8" s="51" t="s">
        <v>28</v>
      </c>
      <c r="B8" s="46">
        <f t="shared" si="1"/>
        <v>90</v>
      </c>
      <c r="C8" s="46">
        <f t="shared" si="1"/>
        <v>94</v>
      </c>
      <c r="D8" s="47">
        <v>98</v>
      </c>
      <c r="E8" s="46">
        <f t="shared" si="2"/>
        <v>102</v>
      </c>
      <c r="F8" s="46">
        <f t="shared" ref="F8" si="3">E8+5</f>
        <v>107</v>
      </c>
      <c r="G8" s="48">
        <f t="shared" ref="G8" si="4">F8+6</f>
        <v>113</v>
      </c>
      <c r="H8" s="59"/>
      <c r="I8" s="12" t="s">
        <v>38</v>
      </c>
      <c r="J8" s="13"/>
      <c r="K8" s="13"/>
      <c r="L8" s="13"/>
      <c r="M8" s="13"/>
      <c r="N8" s="14"/>
      <c r="O8" s="35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pans="1:253" ht="15">
      <c r="A9" s="52" t="s">
        <v>29</v>
      </c>
      <c r="B9" s="46">
        <f t="shared" ref="B9:C10" si="5">C9-1.2</f>
        <v>42.399999999999991</v>
      </c>
      <c r="C9" s="46">
        <f t="shared" si="5"/>
        <v>43.599999999999994</v>
      </c>
      <c r="D9" s="47">
        <v>44.8</v>
      </c>
      <c r="E9" s="46">
        <f t="shared" ref="E9:F9" si="6">D9+1.2</f>
        <v>46</v>
      </c>
      <c r="F9" s="46">
        <f t="shared" si="6"/>
        <v>47.2</v>
      </c>
      <c r="G9" s="48">
        <f>F9+1.4</f>
        <v>48.6</v>
      </c>
      <c r="H9" s="59"/>
      <c r="I9" s="12" t="s">
        <v>39</v>
      </c>
      <c r="J9" s="13"/>
      <c r="K9" s="13"/>
      <c r="L9" s="13"/>
      <c r="M9" s="13"/>
      <c r="N9" s="14"/>
      <c r="O9" s="35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</row>
    <row r="10" spans="1:253" ht="15">
      <c r="A10" s="50" t="s">
        <v>30</v>
      </c>
      <c r="B10" s="46">
        <f>C10-0.6</f>
        <v>60.199999999999996</v>
      </c>
      <c r="C10" s="46">
        <f t="shared" si="5"/>
        <v>60.8</v>
      </c>
      <c r="D10" s="47">
        <v>62</v>
      </c>
      <c r="E10" s="46">
        <f>D10+1.2</f>
        <v>63.2</v>
      </c>
      <c r="F10" s="46">
        <f>E10+1.2</f>
        <v>64.400000000000006</v>
      </c>
      <c r="G10" s="48">
        <f>F10+0.6</f>
        <v>65</v>
      </c>
      <c r="H10" s="59"/>
      <c r="I10" s="12" t="s">
        <v>37</v>
      </c>
      <c r="J10" s="13"/>
      <c r="K10" s="13"/>
      <c r="L10" s="13"/>
      <c r="M10" s="13"/>
      <c r="N10" s="14"/>
      <c r="O10" s="35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</row>
    <row r="11" spans="1:253" ht="15">
      <c r="A11" s="52" t="s">
        <v>31</v>
      </c>
      <c r="B11" s="46">
        <f>C11-0.7</f>
        <v>20.400000000000002</v>
      </c>
      <c r="C11" s="46">
        <f>D11-0.7</f>
        <v>21.1</v>
      </c>
      <c r="D11" s="47">
        <v>21.8</v>
      </c>
      <c r="E11" s="46">
        <f t="shared" ref="E11:F11" si="7">D11+0.7</f>
        <v>22.5</v>
      </c>
      <c r="F11" s="46">
        <f t="shared" si="7"/>
        <v>23.2</v>
      </c>
      <c r="G11" s="48">
        <f>F11+0.95</f>
        <v>24.15</v>
      </c>
      <c r="H11" s="59"/>
      <c r="I11" s="12" t="s">
        <v>40</v>
      </c>
      <c r="J11" s="13"/>
      <c r="K11" s="13"/>
      <c r="L11" s="13"/>
      <c r="M11" s="13"/>
      <c r="N11" s="14"/>
      <c r="O11" s="3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</row>
    <row r="12" spans="1:253" ht="15">
      <c r="A12" s="53" t="s">
        <v>32</v>
      </c>
      <c r="B12" s="46">
        <f>C12-0.4</f>
        <v>9.1999999999999993</v>
      </c>
      <c r="C12" s="46">
        <f>D12-0.4</f>
        <v>9.6</v>
      </c>
      <c r="D12" s="47">
        <v>10</v>
      </c>
      <c r="E12" s="46">
        <f>D12+0.4</f>
        <v>10.4</v>
      </c>
      <c r="F12" s="46">
        <f>E12+0.4</f>
        <v>10.8</v>
      </c>
      <c r="G12" s="48">
        <f>F12+0.6</f>
        <v>11.4</v>
      </c>
      <c r="H12" s="59"/>
      <c r="I12" s="12" t="s">
        <v>37</v>
      </c>
      <c r="J12" s="13"/>
      <c r="K12" s="13"/>
      <c r="L12" s="13"/>
      <c r="M12" s="13"/>
      <c r="N12" s="14"/>
      <c r="O12" s="35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</row>
    <row r="13" spans="1:253" ht="15">
      <c r="A13" s="34"/>
      <c r="B13" s="32"/>
      <c r="C13" s="32"/>
      <c r="D13" s="33"/>
      <c r="E13" s="32"/>
      <c r="F13" s="32"/>
      <c r="G13" s="32"/>
      <c r="H13" s="59"/>
      <c r="I13" s="12" t="s">
        <v>41</v>
      </c>
      <c r="J13" s="13"/>
      <c r="K13" s="13"/>
      <c r="L13" s="13"/>
      <c r="M13" s="13"/>
      <c r="N13" s="14"/>
      <c r="O13" s="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</row>
    <row r="14" spans="1:253" ht="15">
      <c r="A14" s="34"/>
      <c r="B14" s="32"/>
      <c r="C14" s="32"/>
      <c r="D14" s="33"/>
      <c r="E14" s="32"/>
      <c r="F14" s="32"/>
      <c r="G14" s="32"/>
      <c r="H14" s="59"/>
      <c r="I14" s="12"/>
      <c r="J14" s="13"/>
      <c r="K14" s="13"/>
      <c r="L14" s="13"/>
      <c r="M14" s="13"/>
      <c r="N14" s="14"/>
      <c r="O14" s="3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</row>
    <row r="15" spans="1:253" ht="15">
      <c r="A15" s="34"/>
      <c r="B15" s="32"/>
      <c r="C15" s="32"/>
      <c r="D15" s="33"/>
      <c r="E15" s="32"/>
      <c r="F15" s="32"/>
      <c r="G15" s="32"/>
      <c r="H15" s="59"/>
      <c r="I15" s="12"/>
      <c r="J15" s="13"/>
      <c r="K15" s="13"/>
      <c r="L15" s="13"/>
      <c r="M15" s="13"/>
      <c r="N15" s="14"/>
      <c r="O15" s="3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</row>
    <row r="16" spans="1:253" ht="16.5">
      <c r="A16" s="6"/>
      <c r="B16" s="7"/>
      <c r="C16" s="7"/>
      <c r="D16" s="7"/>
      <c r="E16" s="7"/>
      <c r="F16" s="7"/>
      <c r="G16" s="7"/>
      <c r="H16" s="59"/>
      <c r="I16" s="12"/>
      <c r="J16" s="13"/>
      <c r="K16" s="13"/>
      <c r="L16" s="13"/>
      <c r="M16" s="13"/>
      <c r="N16" s="14"/>
      <c r="O16" s="3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</row>
    <row r="17" spans="1:253" ht="17.25" thickBot="1">
      <c r="A17" s="15"/>
      <c r="B17" s="16"/>
      <c r="C17" s="16"/>
      <c r="D17" s="17"/>
      <c r="E17" s="16"/>
      <c r="F17" s="16"/>
      <c r="G17" s="16"/>
      <c r="H17" s="60"/>
      <c r="I17" s="18"/>
      <c r="J17" s="19"/>
      <c r="K17" s="20"/>
      <c r="L17" s="19"/>
      <c r="M17" s="19"/>
      <c r="N17" s="21"/>
      <c r="O17" s="3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</row>
    <row r="18" spans="1:253" ht="17.25" thickTop="1">
      <c r="A18" s="22"/>
      <c r="B18" s="23"/>
      <c r="C18" s="23"/>
      <c r="D18" s="24"/>
      <c r="E18" s="23"/>
      <c r="F18" s="23"/>
      <c r="G18" s="25"/>
      <c r="O18" s="3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</row>
    <row r="19" spans="1:253">
      <c r="A19" s="27" t="s">
        <v>11</v>
      </c>
      <c r="B19" s="27"/>
      <c r="C19" s="27"/>
      <c r="O19" s="3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</row>
    <row r="20" spans="1:253">
      <c r="I20" s="28" t="s">
        <v>12</v>
      </c>
      <c r="J20" s="29">
        <v>44667</v>
      </c>
      <c r="K20" s="28" t="s">
        <v>13</v>
      </c>
      <c r="L20" s="28"/>
      <c r="M20" s="28" t="s">
        <v>14</v>
      </c>
      <c r="O20" s="3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</row>
  </sheetData>
  <mergeCells count="8">
    <mergeCell ref="A1:N1"/>
    <mergeCell ref="B2:C2"/>
    <mergeCell ref="E2:G2"/>
    <mergeCell ref="H2:H17"/>
    <mergeCell ref="J2:N2"/>
    <mergeCell ref="A3:A5"/>
    <mergeCell ref="B3:G3"/>
    <mergeCell ref="I3:N3"/>
  </mergeCells>
  <phoneticPr fontId="3" type="noConversion"/>
  <pageMargins left="0.75" right="0.75" top="1" bottom="1" header="0.5" footer="0.5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FA52A-8EA3-475F-942D-C3C4400492E0}">
  <dimension ref="A1:IS20"/>
  <sheetViews>
    <sheetView tabSelected="1" workbookViewId="0">
      <selection activeCell="K16" sqref="K16"/>
    </sheetView>
  </sheetViews>
  <sheetFormatPr defaultColWidth="9" defaultRowHeight="14.25"/>
  <cols>
    <col min="1" max="1" width="13.625" style="26" customWidth="1"/>
    <col min="2" max="7" width="8.125" style="26" customWidth="1"/>
    <col min="8" max="8" width="1.375" style="26" customWidth="1"/>
    <col min="9" max="10" width="14.125" style="26" customWidth="1"/>
    <col min="11" max="11" width="15.125" style="26" customWidth="1"/>
    <col min="12" max="12" width="15.875" style="26" customWidth="1"/>
    <col min="13" max="13" width="17" style="26" customWidth="1"/>
    <col min="14" max="14" width="16.875" style="26" customWidth="1"/>
    <col min="15" max="15" width="9" style="36"/>
    <col min="16" max="253" width="9" style="26"/>
    <col min="254" max="16384" width="9" style="1"/>
  </cols>
  <sheetData>
    <row r="1" spans="1:253" ht="21" thickBot="1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35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15" customHeight="1" thickTop="1">
      <c r="A2" s="2" t="s">
        <v>1</v>
      </c>
      <c r="B2" s="56" t="s">
        <v>33</v>
      </c>
      <c r="C2" s="56"/>
      <c r="D2" s="3" t="s">
        <v>2</v>
      </c>
      <c r="E2" s="57" t="s">
        <v>34</v>
      </c>
      <c r="F2" s="57"/>
      <c r="G2" s="57"/>
      <c r="H2" s="58"/>
      <c r="I2" s="4" t="s">
        <v>3</v>
      </c>
      <c r="J2" s="61" t="s">
        <v>16</v>
      </c>
      <c r="K2" s="61"/>
      <c r="L2" s="61"/>
      <c r="M2" s="61"/>
      <c r="N2" s="62"/>
      <c r="O2" s="35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ht="15" thickBot="1">
      <c r="A3" s="63" t="s">
        <v>4</v>
      </c>
      <c r="B3" s="64" t="s">
        <v>5</v>
      </c>
      <c r="C3" s="64"/>
      <c r="D3" s="64"/>
      <c r="E3" s="64"/>
      <c r="F3" s="64"/>
      <c r="G3" s="64"/>
      <c r="H3" s="59"/>
      <c r="I3" s="65" t="s">
        <v>6</v>
      </c>
      <c r="J3" s="65"/>
      <c r="K3" s="65"/>
      <c r="L3" s="65"/>
      <c r="M3" s="65"/>
      <c r="N3" s="66"/>
      <c r="O3" s="35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</row>
    <row r="4" spans="1:253" ht="16.5">
      <c r="A4" s="63"/>
      <c r="B4" s="37" t="s">
        <v>17</v>
      </c>
      <c r="C4" s="37" t="s">
        <v>7</v>
      </c>
      <c r="D4" s="38" t="s">
        <v>18</v>
      </c>
      <c r="E4" s="37" t="s">
        <v>19</v>
      </c>
      <c r="F4" s="37" t="s">
        <v>9</v>
      </c>
      <c r="G4" s="39" t="s">
        <v>10</v>
      </c>
      <c r="H4" s="59"/>
      <c r="I4" s="5" t="s">
        <v>42</v>
      </c>
      <c r="J4" s="5" t="s">
        <v>7</v>
      </c>
      <c r="K4" s="5" t="s">
        <v>8</v>
      </c>
      <c r="L4" s="30" t="s">
        <v>15</v>
      </c>
      <c r="M4" s="5" t="s">
        <v>9</v>
      </c>
      <c r="N4" s="5" t="s">
        <v>10</v>
      </c>
      <c r="O4" s="35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</row>
    <row r="5" spans="1:253" ht="17.25" thickBot="1">
      <c r="A5" s="63"/>
      <c r="B5" s="40" t="s">
        <v>20</v>
      </c>
      <c r="C5" s="40" t="s">
        <v>21</v>
      </c>
      <c r="D5" s="41" t="s">
        <v>22</v>
      </c>
      <c r="E5" s="40" t="s">
        <v>23</v>
      </c>
      <c r="F5" s="40" t="s">
        <v>24</v>
      </c>
      <c r="G5" s="42" t="s">
        <v>25</v>
      </c>
      <c r="H5" s="59"/>
      <c r="I5" s="5" t="s">
        <v>47</v>
      </c>
      <c r="J5" s="5" t="s">
        <v>47</v>
      </c>
      <c r="K5" s="5" t="s">
        <v>35</v>
      </c>
      <c r="L5" s="5" t="s">
        <v>43</v>
      </c>
      <c r="M5" s="5" t="s">
        <v>35</v>
      </c>
      <c r="N5" s="5" t="s">
        <v>43</v>
      </c>
      <c r="O5" s="35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</row>
    <row r="6" spans="1:253" ht="15">
      <c r="A6" s="49" t="s">
        <v>26</v>
      </c>
      <c r="B6" s="43">
        <f>C6-1</f>
        <v>65</v>
      </c>
      <c r="C6" s="43">
        <f>D6-2</f>
        <v>66</v>
      </c>
      <c r="D6" s="44">
        <v>68</v>
      </c>
      <c r="E6" s="43">
        <f t="shared" ref="E6:F6" si="0">D6+2</f>
        <v>70</v>
      </c>
      <c r="F6" s="43">
        <f t="shared" si="0"/>
        <v>72</v>
      </c>
      <c r="G6" s="45">
        <f>F6+1</f>
        <v>73</v>
      </c>
      <c r="H6" s="59"/>
      <c r="I6" s="8" t="s">
        <v>48</v>
      </c>
      <c r="J6" s="9" t="s">
        <v>55</v>
      </c>
      <c r="K6" s="10" t="s">
        <v>71</v>
      </c>
      <c r="L6" s="9" t="s">
        <v>61</v>
      </c>
      <c r="M6" s="9" t="s">
        <v>59</v>
      </c>
      <c r="N6" s="11" t="s">
        <v>66</v>
      </c>
      <c r="O6" s="35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</row>
    <row r="7" spans="1:253" ht="15">
      <c r="A7" s="50" t="s">
        <v>27</v>
      </c>
      <c r="B7" s="46">
        <f t="shared" ref="B7:C8" si="1">C7-4</f>
        <v>102</v>
      </c>
      <c r="C7" s="46">
        <f t="shared" si="1"/>
        <v>106</v>
      </c>
      <c r="D7" s="47">
        <v>110</v>
      </c>
      <c r="E7" s="46">
        <f t="shared" ref="E7:F8" si="2">D7+4</f>
        <v>114</v>
      </c>
      <c r="F7" s="46">
        <f t="shared" si="2"/>
        <v>118</v>
      </c>
      <c r="G7" s="48">
        <f>F7+6</f>
        <v>124</v>
      </c>
      <c r="H7" s="59"/>
      <c r="I7" s="12" t="s">
        <v>49</v>
      </c>
      <c r="J7" s="13" t="s">
        <v>50</v>
      </c>
      <c r="K7" s="13" t="s">
        <v>59</v>
      </c>
      <c r="L7" s="13" t="s">
        <v>62</v>
      </c>
      <c r="M7" s="13" t="s">
        <v>75</v>
      </c>
      <c r="N7" s="14" t="s">
        <v>67</v>
      </c>
      <c r="O7" s="35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</row>
    <row r="8" spans="1:253" ht="15">
      <c r="A8" s="51" t="s">
        <v>28</v>
      </c>
      <c r="B8" s="46">
        <f t="shared" si="1"/>
        <v>90</v>
      </c>
      <c r="C8" s="46">
        <f t="shared" si="1"/>
        <v>94</v>
      </c>
      <c r="D8" s="47">
        <v>98</v>
      </c>
      <c r="E8" s="46">
        <f t="shared" si="2"/>
        <v>102</v>
      </c>
      <c r="F8" s="46">
        <f t="shared" ref="F8" si="3">E8+5</f>
        <v>107</v>
      </c>
      <c r="G8" s="48">
        <f t="shared" ref="G8" si="4">F8+6</f>
        <v>113</v>
      </c>
      <c r="H8" s="59"/>
      <c r="I8" s="12" t="s">
        <v>50</v>
      </c>
      <c r="J8" s="13" t="s">
        <v>56</v>
      </c>
      <c r="K8" s="13" t="s">
        <v>59</v>
      </c>
      <c r="L8" s="13" t="s">
        <v>59</v>
      </c>
      <c r="M8" s="13" t="s">
        <v>50</v>
      </c>
      <c r="N8" s="14" t="s">
        <v>62</v>
      </c>
      <c r="O8" s="35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pans="1:253" ht="15">
      <c r="A9" s="50" t="s">
        <v>44</v>
      </c>
      <c r="B9" s="46">
        <f t="shared" ref="B9:C10" si="5">C9-1.2</f>
        <v>42.399999999999991</v>
      </c>
      <c r="C9" s="46">
        <f t="shared" si="5"/>
        <v>43.599999999999994</v>
      </c>
      <c r="D9" s="47">
        <v>44.8</v>
      </c>
      <c r="E9" s="46">
        <f t="shared" ref="E9:F9" si="6">D9+1.2</f>
        <v>46</v>
      </c>
      <c r="F9" s="46">
        <f t="shared" si="6"/>
        <v>47.2</v>
      </c>
      <c r="G9" s="48">
        <f>F9+1.4</f>
        <v>48.6</v>
      </c>
      <c r="H9" s="59"/>
      <c r="I9" s="12" t="s">
        <v>51</v>
      </c>
      <c r="J9" s="13" t="s">
        <v>57</v>
      </c>
      <c r="K9" s="13" t="s">
        <v>72</v>
      </c>
      <c r="L9" s="13" t="s">
        <v>48</v>
      </c>
      <c r="M9" s="13" t="s">
        <v>76</v>
      </c>
      <c r="N9" s="14" t="s">
        <v>68</v>
      </c>
      <c r="O9" s="35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</row>
    <row r="10" spans="1:253" ht="15">
      <c r="A10" s="50" t="s">
        <v>30</v>
      </c>
      <c r="B10" s="46">
        <f>C10-0.6</f>
        <v>60.199999999999996</v>
      </c>
      <c r="C10" s="46">
        <f t="shared" si="5"/>
        <v>60.8</v>
      </c>
      <c r="D10" s="47">
        <v>62</v>
      </c>
      <c r="E10" s="46">
        <f>D10+1.2</f>
        <v>63.2</v>
      </c>
      <c r="F10" s="46">
        <f>E10+1.2</f>
        <v>64.400000000000006</v>
      </c>
      <c r="G10" s="48">
        <f>F10+0.6</f>
        <v>65</v>
      </c>
      <c r="H10" s="59"/>
      <c r="I10" s="12" t="s">
        <v>52</v>
      </c>
      <c r="J10" s="13" t="s">
        <v>58</v>
      </c>
      <c r="K10" s="13" t="s">
        <v>73</v>
      </c>
      <c r="L10" s="13" t="s">
        <v>63</v>
      </c>
      <c r="M10" s="13" t="s">
        <v>59</v>
      </c>
      <c r="N10" s="14" t="s">
        <v>69</v>
      </c>
      <c r="O10" s="35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</row>
    <row r="11" spans="1:253" ht="15">
      <c r="A11" s="67" t="s">
        <v>45</v>
      </c>
      <c r="B11" s="46">
        <f>C11-0.7</f>
        <v>20.400000000000002</v>
      </c>
      <c r="C11" s="46">
        <f>D11-0.7</f>
        <v>21.1</v>
      </c>
      <c r="D11" s="47">
        <v>21.8</v>
      </c>
      <c r="E11" s="46">
        <f t="shared" ref="E11:F11" si="7">D11+0.7</f>
        <v>22.5</v>
      </c>
      <c r="F11" s="46">
        <f t="shared" si="7"/>
        <v>23.2</v>
      </c>
      <c r="G11" s="48">
        <f>F11+0.95</f>
        <v>24.15</v>
      </c>
      <c r="H11" s="59"/>
      <c r="I11" s="12" t="s">
        <v>53</v>
      </c>
      <c r="J11" s="13" t="s">
        <v>59</v>
      </c>
      <c r="K11" s="13" t="s">
        <v>74</v>
      </c>
      <c r="L11" s="13" t="s">
        <v>64</v>
      </c>
      <c r="M11" s="13" t="s">
        <v>77</v>
      </c>
      <c r="N11" s="14" t="s">
        <v>70</v>
      </c>
      <c r="O11" s="3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</row>
    <row r="12" spans="1:253" ht="15">
      <c r="A12" s="53" t="s">
        <v>46</v>
      </c>
      <c r="B12" s="46">
        <f>C12-0.4</f>
        <v>9.1999999999999993</v>
      </c>
      <c r="C12" s="46">
        <f>D12-0.4</f>
        <v>9.6</v>
      </c>
      <c r="D12" s="47">
        <v>10</v>
      </c>
      <c r="E12" s="46">
        <f>D12+0.4</f>
        <v>10.4</v>
      </c>
      <c r="F12" s="46">
        <f>E12+0.4</f>
        <v>10.8</v>
      </c>
      <c r="G12" s="48">
        <f>F12+0.6</f>
        <v>11.4</v>
      </c>
      <c r="H12" s="59"/>
      <c r="I12" s="12" t="s">
        <v>54</v>
      </c>
      <c r="J12" s="13" t="s">
        <v>60</v>
      </c>
      <c r="K12" s="13" t="s">
        <v>73</v>
      </c>
      <c r="L12" s="13" t="s">
        <v>65</v>
      </c>
      <c r="M12" s="13" t="s">
        <v>78</v>
      </c>
      <c r="N12" s="14" t="s">
        <v>59</v>
      </c>
      <c r="O12" s="35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</row>
    <row r="13" spans="1:253" ht="15">
      <c r="A13" s="34"/>
      <c r="B13" s="32"/>
      <c r="C13" s="32"/>
      <c r="D13" s="33"/>
      <c r="E13" s="32"/>
      <c r="F13" s="32"/>
      <c r="G13" s="32"/>
      <c r="H13" s="59"/>
      <c r="I13" s="12"/>
      <c r="J13" s="13"/>
      <c r="K13" s="13"/>
      <c r="L13" s="13"/>
      <c r="M13" s="13"/>
      <c r="N13" s="14"/>
      <c r="O13" s="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</row>
    <row r="14" spans="1:253" ht="15">
      <c r="A14" s="34"/>
      <c r="B14" s="32"/>
      <c r="C14" s="32"/>
      <c r="D14" s="33"/>
      <c r="E14" s="32"/>
      <c r="F14" s="32"/>
      <c r="G14" s="32"/>
      <c r="H14" s="59"/>
      <c r="I14" s="12"/>
      <c r="J14" s="13"/>
      <c r="K14" s="13"/>
      <c r="L14" s="13"/>
      <c r="M14" s="13"/>
      <c r="N14" s="14"/>
      <c r="O14" s="3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</row>
    <row r="15" spans="1:253" ht="15">
      <c r="A15" s="34"/>
      <c r="B15" s="32"/>
      <c r="C15" s="32"/>
      <c r="D15" s="33"/>
      <c r="E15" s="32"/>
      <c r="F15" s="32"/>
      <c r="G15" s="32"/>
      <c r="H15" s="59"/>
      <c r="I15" s="12"/>
      <c r="J15" s="13"/>
      <c r="K15" s="13"/>
      <c r="L15" s="13"/>
      <c r="M15" s="13"/>
      <c r="N15" s="14"/>
      <c r="O15" s="3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</row>
    <row r="16" spans="1:253" ht="16.5">
      <c r="A16" s="6"/>
      <c r="B16" s="7"/>
      <c r="C16" s="7"/>
      <c r="D16" s="7"/>
      <c r="E16" s="7"/>
      <c r="F16" s="7"/>
      <c r="G16" s="7"/>
      <c r="H16" s="59"/>
      <c r="I16" s="12"/>
      <c r="J16" s="13"/>
      <c r="K16" s="13"/>
      <c r="L16" s="13"/>
      <c r="M16" s="13"/>
      <c r="N16" s="14"/>
      <c r="O16" s="3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</row>
    <row r="17" spans="1:253" ht="17.25" thickBot="1">
      <c r="A17" s="15"/>
      <c r="B17" s="16"/>
      <c r="C17" s="16"/>
      <c r="D17" s="17"/>
      <c r="E17" s="16"/>
      <c r="F17" s="16"/>
      <c r="G17" s="16"/>
      <c r="H17" s="60"/>
      <c r="I17" s="18"/>
      <c r="J17" s="19"/>
      <c r="K17" s="20"/>
      <c r="L17" s="19"/>
      <c r="M17" s="19"/>
      <c r="N17" s="21"/>
      <c r="O17" s="3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</row>
    <row r="18" spans="1:253" ht="17.25" thickTop="1">
      <c r="A18" s="22"/>
      <c r="B18" s="23"/>
      <c r="C18" s="23"/>
      <c r="D18" s="24"/>
      <c r="E18" s="23"/>
      <c r="F18" s="23"/>
      <c r="G18" s="25"/>
      <c r="O18" s="3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</row>
    <row r="19" spans="1:253">
      <c r="A19" s="27" t="s">
        <v>11</v>
      </c>
      <c r="B19" s="27"/>
      <c r="C19" s="27"/>
      <c r="O19" s="3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</row>
    <row r="20" spans="1:253">
      <c r="I20" s="28" t="s">
        <v>12</v>
      </c>
      <c r="J20" s="29">
        <v>44686</v>
      </c>
      <c r="K20" s="28" t="s">
        <v>13</v>
      </c>
      <c r="L20" s="28"/>
      <c r="M20" s="28" t="s">
        <v>14</v>
      </c>
      <c r="O20" s="3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</row>
  </sheetData>
  <mergeCells count="8">
    <mergeCell ref="A1:N1"/>
    <mergeCell ref="B2:C2"/>
    <mergeCell ref="E2:G2"/>
    <mergeCell ref="H2:H17"/>
    <mergeCell ref="J2:N2"/>
    <mergeCell ref="A3:A5"/>
    <mergeCell ref="B3:G3"/>
    <mergeCell ref="I3:N3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首期</vt:lpstr>
      <vt:lpstr>尾期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2020-03-07T06:02:49Z</dcterms:created>
  <dcterms:modified xsi:type="dcterms:W3CDTF">2022-05-05T07:37:11Z</dcterms:modified>
</cp:coreProperties>
</file>