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1" activeTab="2"/>
  </bookViews>
  <sheets>
    <sheet name="工作内容" sheetId="1" r:id="rId1"/>
    <sheet name="AQL2.5验货" sheetId="2" r:id="rId2"/>
    <sheet name="验货尺寸表 " sheetId="13" r:id="rId3"/>
    <sheet name="验货尺寸表 （中期）" sheetId="14" r:id="rId4"/>
    <sheet name="验货尺寸表" sheetId="6" r:id="rId5"/>
  </sheets>
  <calcPr calcId="144525" concurrentCalc="0"/>
</workbook>
</file>

<file path=xl/sharedStrings.xml><?xml version="1.0" encoding="utf-8"?>
<sst xmlns="http://schemas.openxmlformats.org/spreadsheetml/2006/main" count="215" uniqueCount="109">
  <si>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</si>
  <si>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</si>
  <si>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</si>
  <si>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</si>
  <si>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</si>
  <si>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</si>
  <si>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</si>
  <si>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</si>
  <si>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</si>
  <si>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</si>
  <si>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</si>
  <si>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</si>
  <si>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</si>
  <si>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</si>
  <si>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</si>
  <si>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</si>
  <si>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</si>
  <si>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</si>
  <si>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</si>
  <si>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</si>
  <si>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</si>
  <si>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</si>
  <si>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</si>
  <si>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</si>
  <si>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</si>
  <si>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</si>
  <si>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</si>
  <si>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</si>
  <si>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</si>
  <si>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</si>
  <si>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</si>
  <si>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</si>
  <si>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</si>
  <si>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</si>
  <si>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</si>
  <si>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</si>
  <si>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</si>
  <si>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</si>
  <si>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</si>
  <si>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</si>
  <si>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</si>
  <si>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</si>
  <si>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</si>
  <si>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</si>
  <si>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</si>
  <si>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</si>
  <si>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</si>
  <si>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</si>
  <si>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</si>
  <si>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</si>
  <si>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</si>
  <si>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</si>
  <si>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</si>
  <si>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</si>
  <si>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</si>
  <si>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QABBBK94362</t>
  </si>
  <si>
    <t>品名</t>
  </si>
  <si>
    <t>儿童夹绒夹克</t>
  </si>
  <si>
    <t>生产工厂</t>
  </si>
  <si>
    <t>东港麦莎</t>
  </si>
  <si>
    <t>部位名称</t>
  </si>
  <si>
    <t>指示规格  FINAL SPEC（外件）</t>
  </si>
  <si>
    <t>样品规格  SAMPLE SPEC</t>
  </si>
  <si>
    <t xml:space="preserve"> 儿童号型 </t>
  </si>
  <si>
    <t>成人号型</t>
  </si>
  <si>
    <t>洗前</t>
  </si>
  <si>
    <t>洗后</t>
  </si>
  <si>
    <t>120/60</t>
  </si>
  <si>
    <t>130/64</t>
  </si>
  <si>
    <t>140/68</t>
  </si>
  <si>
    <t>150/72</t>
  </si>
  <si>
    <t>160/80A</t>
  </si>
  <si>
    <t>165/84A</t>
  </si>
  <si>
    <t>后中长</t>
  </si>
  <si>
    <t>0</t>
  </si>
  <si>
    <t>-1</t>
  </si>
  <si>
    <t>前中长</t>
  </si>
  <si>
    <t>胸围</t>
  </si>
  <si>
    <t>-2</t>
  </si>
  <si>
    <t>摆围</t>
  </si>
  <si>
    <t>下领围</t>
  </si>
  <si>
    <t>1</t>
  </si>
  <si>
    <t>肩宽</t>
  </si>
  <si>
    <t>-1.3</t>
  </si>
  <si>
    <t>肩点袖长</t>
  </si>
  <si>
    <t>-0.5</t>
  </si>
  <si>
    <t>袖肥/2</t>
  </si>
  <si>
    <t>袖肘围/2</t>
  </si>
  <si>
    <r>
      <rPr>
        <b/>
        <sz val="12"/>
        <rFont val="宋体"/>
        <charset val="0"/>
      </rPr>
      <t>袖口围</t>
    </r>
    <r>
      <rPr>
        <b/>
        <sz val="12"/>
        <rFont val="仿宋_GB2312"/>
        <charset val="0"/>
      </rPr>
      <t>/2</t>
    </r>
    <r>
      <rPr>
        <b/>
        <sz val="12"/>
        <rFont val="宋体"/>
        <charset val="0"/>
      </rPr>
      <t>（平量）</t>
    </r>
  </si>
  <si>
    <t>0.3</t>
  </si>
  <si>
    <t>帽高</t>
  </si>
  <si>
    <t>帽宽</t>
  </si>
  <si>
    <t>0.5</t>
  </si>
  <si>
    <t>问题点：</t>
  </si>
  <si>
    <r>
      <rPr>
        <b/>
        <sz val="12"/>
        <rFont val="宋体"/>
        <charset val="0"/>
      </rPr>
      <t>6，</t>
    </r>
    <r>
      <rPr>
        <sz val="12"/>
        <rFont val="宋体"/>
        <charset val="0"/>
      </rPr>
      <t>注意内外清理干净脏污、线毛、浮线毛、划粉印、油渍、异色点等。</t>
    </r>
  </si>
  <si>
    <r>
      <rPr>
        <sz val="12"/>
        <rFont val="仿宋_GB2312"/>
        <charset val="0"/>
      </rPr>
      <t>1</t>
    </r>
    <r>
      <rPr>
        <sz val="12"/>
        <rFont val="宋体"/>
        <charset val="0"/>
      </rPr>
      <t>，帽檐洗前就有起泡的现象，请立即改进，双面胶部位不能起泡，大货不能接受。</t>
    </r>
  </si>
  <si>
    <r>
      <rPr>
        <sz val="12"/>
        <rFont val="仿宋_GB2312"/>
        <charset val="0"/>
      </rPr>
      <t>7.</t>
    </r>
    <r>
      <rPr>
        <sz val="12"/>
        <rFont val="宋体"/>
        <charset val="0"/>
      </rPr>
      <t>熨烫注意水渍污染，不能有烫光烫痕，死折。</t>
    </r>
  </si>
  <si>
    <r>
      <rPr>
        <sz val="12"/>
        <rFont val="仿宋_GB2312"/>
        <charset val="0"/>
      </rPr>
      <t>2</t>
    </r>
    <r>
      <rPr>
        <sz val="12"/>
        <rFont val="宋体"/>
        <charset val="0"/>
      </rPr>
      <t>，门襟两侧有吃纵不匀褶皱现象，请立即改进，否则大货不能接受。</t>
    </r>
  </si>
  <si>
    <r>
      <rPr>
        <sz val="12"/>
        <rFont val="仿宋_GB2312"/>
        <charset val="0"/>
      </rPr>
      <t>3</t>
    </r>
    <r>
      <rPr>
        <sz val="12"/>
        <rFont val="宋体"/>
        <charset val="0"/>
      </rPr>
      <t>，规格洗前洗后都要保证在误差范围内，规格标红处要注意控制。</t>
    </r>
  </si>
  <si>
    <r>
      <rPr>
        <sz val="12"/>
        <rFont val="仿宋_GB2312"/>
        <charset val="0"/>
      </rPr>
      <t>4.</t>
    </r>
    <r>
      <rPr>
        <sz val="12"/>
        <rFont val="宋体"/>
        <charset val="0"/>
      </rPr>
      <t>各拼缝注意吃纵要均匀平服，明线宽窄要均匀，线迹顺直。</t>
    </r>
  </si>
  <si>
    <r>
      <rPr>
        <sz val="12"/>
        <rFont val="仿宋_GB2312"/>
        <charset val="0"/>
      </rPr>
      <t>5.</t>
    </r>
    <r>
      <rPr>
        <sz val="12"/>
        <rFont val="宋体"/>
        <charset val="0"/>
      </rPr>
      <t>袖口、下摆内贴条不要太紧，不能斜绺、吃纵不匀。</t>
    </r>
  </si>
  <si>
    <t>备注：</t>
  </si>
  <si>
    <t xml:space="preserve">     初期请洗测2-3件，有问题的另加测量数量。</t>
  </si>
  <si>
    <t>验货时间：5-10</t>
  </si>
  <si>
    <t>跟单QC:周苑</t>
  </si>
  <si>
    <t>工厂负责人：</t>
  </si>
  <si>
    <t>关燕</t>
  </si>
  <si>
    <t>后中袖长</t>
  </si>
  <si>
    <t>袖口围/2（拉量）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</si>
</sst>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0"/>
    </font>
    <font>
      <b/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name val="仿宋_GB2312"/>
      <charset val="0"/>
    </font>
    <font>
      <sz val="12"/>
      <name val="仿宋_GB2312"/>
      <charset val="0"/>
    </font>
    <font>
      <b/>
      <sz val="16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9" borderId="2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0" borderId="22" applyNumberFormat="0" applyFon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34" borderId="27" applyNumberFormat="0" applyAlignment="0" applyProtection="0">
      <alignment vertical="center"/>
    </xf>
    <xf numFmtId="0" fontId="35" fillId="34" borderId="23" applyNumberFormat="0" applyAlignment="0" applyProtection="0">
      <alignment vertical="center"/>
    </xf>
    <xf numFmtId="0" fontId="32" fillId="32" borderId="26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/>
    <xf numFmtId="0" fontId="18" fillId="0" borderId="0">
      <alignment vertical="center"/>
    </xf>
    <xf numFmtId="0" fontId="37" fillId="0" borderId="0">
      <alignment vertical="center"/>
    </xf>
  </cellStyleXfs>
  <cellXfs count="105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1" fillId="2" borderId="2" xfId="52" applyFont="1" applyFill="1" applyBorder="1" applyAlignment="1"/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" fillId="2" borderId="11" xfId="52" applyFont="1" applyFill="1" applyBorder="1" applyAlignment="1"/>
    <xf numFmtId="0" fontId="2" fillId="2" borderId="0" xfId="52" applyFont="1" applyFill="1"/>
    <xf numFmtId="0" fontId="0" fillId="2" borderId="0" xfId="53" applyFont="1" applyFill="1">
      <alignment vertical="center"/>
    </xf>
    <xf numFmtId="0" fontId="2" fillId="2" borderId="2" xfId="51" applyFont="1" applyFill="1" applyBorder="1" applyAlignment="1">
      <alignment horizontal="left" vertical="center"/>
    </xf>
    <xf numFmtId="0" fontId="1" fillId="2" borderId="12" xfId="51" applyFont="1" applyFill="1" applyBorder="1" applyAlignment="1">
      <alignment horizontal="center" vertical="center"/>
    </xf>
    <xf numFmtId="0" fontId="2" fillId="2" borderId="4" xfId="52" applyFont="1" applyFill="1" applyBorder="1" applyAlignment="1" applyProtection="1">
      <alignment horizontal="center" vertical="center"/>
    </xf>
    <xf numFmtId="0" fontId="2" fillId="2" borderId="13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13" xfId="52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>
      <alignment horizont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13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13" xfId="53" applyNumberFormat="1" applyFont="1" applyFill="1" applyBorder="1" applyAlignment="1">
      <alignment horizontal="center" vertical="center"/>
    </xf>
    <xf numFmtId="49" fontId="1" fillId="2" borderId="11" xfId="52" applyNumberFormat="1" applyFont="1" applyFill="1" applyBorder="1" applyAlignment="1">
      <alignment horizontal="center"/>
    </xf>
    <xf numFmtId="49" fontId="1" fillId="2" borderId="11" xfId="53" applyNumberFormat="1" applyFont="1" applyFill="1" applyBorder="1" applyAlignment="1">
      <alignment horizontal="center" vertical="center"/>
    </xf>
    <xf numFmtId="49" fontId="1" fillId="2" borderId="14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5" fillId="2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" fillId="2" borderId="17" xfId="52" applyFont="1" applyFill="1" applyBorder="1" applyAlignment="1"/>
    <xf numFmtId="0" fontId="7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49" fontId="10" fillId="2" borderId="4" xfId="53" applyNumberFormat="1" applyFont="1" applyFill="1" applyBorder="1" applyAlignment="1">
      <alignment horizontal="center" vertical="center"/>
    </xf>
    <xf numFmtId="49" fontId="3" fillId="2" borderId="4" xfId="53" applyNumberFormat="1" applyFont="1" applyFill="1" applyBorder="1" applyAlignment="1">
      <alignment horizontal="center" vertical="center"/>
    </xf>
    <xf numFmtId="49" fontId="1" fillId="2" borderId="17" xfId="52" applyNumberFormat="1" applyFont="1" applyFill="1" applyBorder="1" applyAlignment="1">
      <alignment horizontal="center"/>
    </xf>
    <xf numFmtId="49" fontId="1" fillId="2" borderId="17" xfId="53" applyNumberFormat="1" applyFont="1" applyFill="1" applyBorder="1" applyAlignment="1">
      <alignment horizontal="center" vertical="center"/>
    </xf>
    <xf numFmtId="49" fontId="1" fillId="2" borderId="18" xfId="52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9" xfId="0" applyBorder="1"/>
    <xf numFmtId="0" fontId="0" fillId="0" borderId="11" xfId="0" applyBorder="1"/>
    <xf numFmtId="0" fontId="0" fillId="4" borderId="11" xfId="0" applyFill="1" applyBorder="1"/>
    <xf numFmtId="0" fontId="0" fillId="5" borderId="0" xfId="0" applyFill="1"/>
    <xf numFmtId="0" fontId="11" fillId="0" borderId="1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13" xfId="0" applyFont="1" applyBorder="1"/>
    <xf numFmtId="0" fontId="0" fillId="0" borderId="13" xfId="0" applyBorder="1"/>
    <xf numFmtId="0" fontId="0" fillId="0" borderId="1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4" xfId="0" applyFill="1" applyBorder="1"/>
    <xf numFmtId="0" fontId="13" fillId="6" borderId="4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4" xfId="0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0" fontId="12" fillId="6" borderId="4" xfId="0" applyFont="1" applyFill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458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838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0538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5458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327660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7838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0538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327660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0538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0538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54580" y="325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78380" y="325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0538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327660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05380" y="325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327660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757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327660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436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327660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436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327660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766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327660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757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327660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757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327660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436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327660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436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327660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766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327660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757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327660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327660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327660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327660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32" sqref="D32"/>
    </sheetView>
  </sheetViews>
  <sheetFormatPr defaultColWidth="11" defaultRowHeight="15.6" outlineLevelCol="1"/>
  <cols>
    <col min="1" max="1" width="5.5" customWidth="1"/>
    <col min="2" max="2" width="96.3333333333333" style="94" customWidth="1"/>
    <col min="3" max="3" width="10.1666666666667" customWidth="1"/>
  </cols>
  <sheetData>
    <row r="1" ht="21" customHeight="1" spans="1:2">
      <c r="A1" s="95"/>
      <c r="B1" s="96" t="s">
        <v>0</v>
      </c>
    </row>
    <row r="2" spans="1:2">
      <c r="A2" s="82">
        <v>1</v>
      </c>
      <c r="B2" s="97" t="s">
        <v>1</v>
      </c>
    </row>
    <row r="3" spans="1:2">
      <c r="A3" s="82">
        <v>2</v>
      </c>
      <c r="B3" s="97" t="s">
        <v>2</v>
      </c>
    </row>
    <row r="4" spans="1:2">
      <c r="A4" s="82">
        <v>3</v>
      </c>
      <c r="B4" s="97" t="s">
        <v>3</v>
      </c>
    </row>
    <row r="5" spans="1:2">
      <c r="A5" s="82">
        <v>4</v>
      </c>
      <c r="B5" s="97" t="s">
        <v>4</v>
      </c>
    </row>
    <row r="6" spans="1:2">
      <c r="A6" s="82">
        <v>5</v>
      </c>
      <c r="B6" s="97" t="s">
        <v>5</v>
      </c>
    </row>
    <row r="7" spans="1:2">
      <c r="A7" s="82">
        <v>6</v>
      </c>
      <c r="B7" s="97" t="s">
        <v>6</v>
      </c>
    </row>
    <row r="8" s="93" customFormat="1" ht="15" customHeight="1" spans="1:2">
      <c r="A8" s="98">
        <v>7</v>
      </c>
      <c r="B8" s="99" t="s">
        <v>7</v>
      </c>
    </row>
    <row r="9" ht="19" customHeight="1" spans="1:2">
      <c r="A9" s="95"/>
      <c r="B9" s="100" t="s">
        <v>8</v>
      </c>
    </row>
    <row r="10" ht="16" customHeight="1" spans="1:2">
      <c r="A10" s="82">
        <v>1</v>
      </c>
      <c r="B10" s="101" t="s">
        <v>9</v>
      </c>
    </row>
    <row r="11" spans="1:2">
      <c r="A11" s="82">
        <v>2</v>
      </c>
      <c r="B11" s="97" t="s">
        <v>10</v>
      </c>
    </row>
    <row r="12" spans="1:2">
      <c r="A12" s="82">
        <v>3</v>
      </c>
      <c r="B12" s="99" t="s">
        <v>11</v>
      </c>
    </row>
    <row r="13" spans="1:2">
      <c r="A13" s="82">
        <v>4</v>
      </c>
      <c r="B13" s="97" t="s">
        <v>12</v>
      </c>
    </row>
    <row r="14" spans="1:2">
      <c r="A14" s="82">
        <v>5</v>
      </c>
      <c r="B14" s="97" t="s">
        <v>13</v>
      </c>
    </row>
    <row r="15" spans="1:2">
      <c r="A15" s="82">
        <v>6</v>
      </c>
      <c r="B15" s="97" t="s">
        <v>14</v>
      </c>
    </row>
    <row r="16" spans="1:2">
      <c r="A16" s="82">
        <v>7</v>
      </c>
      <c r="B16" s="97" t="s">
        <v>15</v>
      </c>
    </row>
    <row r="17" spans="1:2">
      <c r="A17" s="82">
        <v>8</v>
      </c>
      <c r="B17" s="97" t="s">
        <v>16</v>
      </c>
    </row>
    <row r="18" spans="1:2">
      <c r="A18" s="82">
        <v>9</v>
      </c>
      <c r="B18" s="97" t="s">
        <v>17</v>
      </c>
    </row>
    <row r="19" spans="1:2">
      <c r="A19" s="82"/>
      <c r="B19" s="97"/>
    </row>
    <row r="20" ht="20.4" spans="1:2">
      <c r="A20" s="95"/>
      <c r="B20" s="96" t="s">
        <v>18</v>
      </c>
    </row>
    <row r="21" spans="1:2">
      <c r="A21" s="82">
        <v>1</v>
      </c>
      <c r="B21" s="102" t="s">
        <v>19</v>
      </c>
    </row>
    <row r="22" spans="1:2">
      <c r="A22" s="82">
        <v>2</v>
      </c>
      <c r="B22" s="97" t="s">
        <v>20</v>
      </c>
    </row>
    <row r="23" spans="1:2">
      <c r="A23" s="82">
        <v>3</v>
      </c>
      <c r="B23" s="97" t="s">
        <v>21</v>
      </c>
    </row>
    <row r="24" spans="1:2">
      <c r="A24" s="82">
        <v>4</v>
      </c>
      <c r="B24" s="97" t="s">
        <v>22</v>
      </c>
    </row>
    <row r="25" spans="1:2">
      <c r="A25" s="82">
        <v>5</v>
      </c>
      <c r="B25" s="97" t="s">
        <v>23</v>
      </c>
    </row>
    <row r="26" spans="1:2">
      <c r="A26" s="82">
        <v>6</v>
      </c>
      <c r="B26" s="97" t="s">
        <v>24</v>
      </c>
    </row>
    <row r="27" spans="1:2">
      <c r="A27" s="82">
        <v>7</v>
      </c>
      <c r="B27" s="97" t="s">
        <v>25</v>
      </c>
    </row>
    <row r="28" customFormat="1" spans="1:2">
      <c r="A28" s="82">
        <v>8</v>
      </c>
      <c r="B28" s="97" t="s">
        <v>26</v>
      </c>
    </row>
    <row r="29" spans="1:2">
      <c r="A29" s="82"/>
      <c r="B29" s="97"/>
    </row>
    <row r="30" ht="20.4" spans="1:2">
      <c r="A30" s="95"/>
      <c r="B30" s="96" t="s">
        <v>27</v>
      </c>
    </row>
    <row r="31" spans="1:2">
      <c r="A31" s="82">
        <v>1</v>
      </c>
      <c r="B31" s="102" t="s">
        <v>28</v>
      </c>
    </row>
    <row r="32" spans="1:2">
      <c r="A32" s="82">
        <v>2</v>
      </c>
      <c r="B32" s="97" t="s">
        <v>29</v>
      </c>
    </row>
    <row r="33" spans="1:2">
      <c r="A33" s="82">
        <v>3</v>
      </c>
      <c r="B33" s="97" t="s">
        <v>30</v>
      </c>
    </row>
    <row r="34" spans="1:2">
      <c r="A34" s="82">
        <v>4</v>
      </c>
      <c r="B34" s="97" t="s">
        <v>31</v>
      </c>
    </row>
    <row r="35" spans="1:2">
      <c r="A35" s="82">
        <v>5</v>
      </c>
      <c r="B35" s="97" t="s">
        <v>32</v>
      </c>
    </row>
    <row r="36" spans="1:2">
      <c r="A36" s="82">
        <v>6</v>
      </c>
      <c r="B36" s="97" t="s">
        <v>33</v>
      </c>
    </row>
    <row r="37" customFormat="1" spans="1:2">
      <c r="A37" s="82">
        <v>7</v>
      </c>
      <c r="B37" s="97" t="s">
        <v>34</v>
      </c>
    </row>
    <row r="38" spans="1:2">
      <c r="A38" s="82"/>
      <c r="B38" s="97"/>
    </row>
    <row r="40" spans="1:2">
      <c r="A40" s="103" t="s">
        <v>35</v>
      </c>
      <c r="B40" s="104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72" t="s">
        <v>36</v>
      </c>
      <c r="C2" s="73"/>
      <c r="D2" s="73"/>
      <c r="E2" s="73"/>
      <c r="F2" s="73"/>
      <c r="G2" s="73"/>
      <c r="H2" s="73"/>
      <c r="I2" s="88"/>
    </row>
    <row r="3" ht="28" customHeight="1" spans="2:9">
      <c r="B3" s="74"/>
      <c r="C3" s="75"/>
      <c r="D3" s="76" t="s">
        <v>37</v>
      </c>
      <c r="E3" s="77"/>
      <c r="F3" s="78" t="s">
        <v>38</v>
      </c>
      <c r="G3" s="79"/>
      <c r="H3" s="76" t="s">
        <v>39</v>
      </c>
      <c r="I3" s="89"/>
    </row>
    <row r="4" ht="28" customHeight="1" spans="2:9">
      <c r="B4" s="74" t="s">
        <v>40</v>
      </c>
      <c r="C4" s="75" t="s">
        <v>41</v>
      </c>
      <c r="D4" s="75" t="s">
        <v>42</v>
      </c>
      <c r="E4" s="75" t="s">
        <v>43</v>
      </c>
      <c r="F4" s="80" t="s">
        <v>42</v>
      </c>
      <c r="G4" s="80" t="s">
        <v>43</v>
      </c>
      <c r="H4" s="75" t="s">
        <v>42</v>
      </c>
      <c r="I4" s="90" t="s">
        <v>43</v>
      </c>
    </row>
    <row r="5" ht="28" customHeight="1" spans="2:9">
      <c r="B5" s="81" t="s">
        <v>44</v>
      </c>
      <c r="C5" s="82">
        <v>13</v>
      </c>
      <c r="D5" s="82">
        <v>0</v>
      </c>
      <c r="E5" s="82">
        <v>1</v>
      </c>
      <c r="F5" s="83">
        <v>0</v>
      </c>
      <c r="G5" s="83">
        <v>1</v>
      </c>
      <c r="H5" s="82">
        <v>1</v>
      </c>
      <c r="I5" s="91">
        <v>2</v>
      </c>
    </row>
    <row r="6" ht="28" customHeight="1" spans="2:9">
      <c r="B6" s="81" t="s">
        <v>45</v>
      </c>
      <c r="C6" s="82">
        <v>20</v>
      </c>
      <c r="D6" s="82">
        <v>0</v>
      </c>
      <c r="E6" s="82">
        <v>1</v>
      </c>
      <c r="F6" s="83">
        <v>1</v>
      </c>
      <c r="G6" s="83">
        <v>2</v>
      </c>
      <c r="H6" s="82">
        <v>2</v>
      </c>
      <c r="I6" s="91">
        <v>3</v>
      </c>
    </row>
    <row r="7" ht="28" customHeight="1" spans="2:9">
      <c r="B7" s="81" t="s">
        <v>46</v>
      </c>
      <c r="C7" s="82">
        <v>32</v>
      </c>
      <c r="D7" s="82">
        <v>0</v>
      </c>
      <c r="E7" s="82">
        <v>1</v>
      </c>
      <c r="F7" s="83">
        <v>2</v>
      </c>
      <c r="G7" s="83">
        <v>3</v>
      </c>
      <c r="H7" s="82">
        <v>3</v>
      </c>
      <c r="I7" s="91">
        <v>4</v>
      </c>
    </row>
    <row r="8" ht="28" customHeight="1" spans="2:9">
      <c r="B8" s="81" t="s">
        <v>47</v>
      </c>
      <c r="C8" s="82">
        <v>50</v>
      </c>
      <c r="D8" s="82">
        <v>1</v>
      </c>
      <c r="E8" s="82">
        <v>2</v>
      </c>
      <c r="F8" s="83">
        <v>3</v>
      </c>
      <c r="G8" s="83">
        <v>4</v>
      </c>
      <c r="H8" s="82">
        <v>5</v>
      </c>
      <c r="I8" s="91">
        <v>6</v>
      </c>
    </row>
    <row r="9" ht="28" customHeight="1" spans="2:9">
      <c r="B9" s="81" t="s">
        <v>48</v>
      </c>
      <c r="C9" s="82">
        <v>80</v>
      </c>
      <c r="D9" s="82">
        <v>2</v>
      </c>
      <c r="E9" s="82">
        <v>3</v>
      </c>
      <c r="F9" s="83">
        <v>5</v>
      </c>
      <c r="G9" s="83">
        <v>6</v>
      </c>
      <c r="H9" s="82">
        <v>7</v>
      </c>
      <c r="I9" s="91">
        <v>8</v>
      </c>
    </row>
    <row r="10" ht="28" customHeight="1" spans="2:9">
      <c r="B10" s="81" t="s">
        <v>49</v>
      </c>
      <c r="C10" s="82">
        <v>125</v>
      </c>
      <c r="D10" s="82">
        <v>3</v>
      </c>
      <c r="E10" s="82">
        <v>4</v>
      </c>
      <c r="F10" s="83">
        <v>7</v>
      </c>
      <c r="G10" s="83">
        <v>8</v>
      </c>
      <c r="H10" s="82">
        <v>10</v>
      </c>
      <c r="I10" s="91">
        <v>11</v>
      </c>
    </row>
    <row r="11" ht="28" customHeight="1" spans="2:9">
      <c r="B11" s="81" t="s">
        <v>50</v>
      </c>
      <c r="C11" s="82">
        <v>200</v>
      </c>
      <c r="D11" s="82">
        <v>5</v>
      </c>
      <c r="E11" s="82">
        <v>6</v>
      </c>
      <c r="F11" s="83">
        <v>10</v>
      </c>
      <c r="G11" s="83">
        <v>11</v>
      </c>
      <c r="H11" s="82">
        <v>14</v>
      </c>
      <c r="I11" s="91">
        <v>15</v>
      </c>
    </row>
    <row r="12" ht="28" customHeight="1" spans="2:9">
      <c r="B12" s="84" t="s">
        <v>51</v>
      </c>
      <c r="C12" s="85">
        <v>315</v>
      </c>
      <c r="D12" s="85">
        <v>7</v>
      </c>
      <c r="E12" s="85">
        <v>8</v>
      </c>
      <c r="F12" s="86">
        <v>14</v>
      </c>
      <c r="G12" s="86">
        <v>15</v>
      </c>
      <c r="H12" s="85">
        <v>21</v>
      </c>
      <c r="I12" s="92">
        <v>22</v>
      </c>
    </row>
    <row r="14" spans="2:4">
      <c r="B14" s="87" t="s">
        <v>52</v>
      </c>
      <c r="C14" s="87"/>
      <c r="D14" s="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P21" sqref="P21"/>
    </sheetView>
  </sheetViews>
  <sheetFormatPr defaultColWidth="9" defaultRowHeight="26" customHeight="1"/>
  <cols>
    <col min="1" max="1" width="15.9" style="1" customWidth="1"/>
    <col min="2" max="7" width="9.33333333333333" style="1" customWidth="1"/>
    <col min="8" max="8" width="1.33333333333333" style="1" customWidth="1"/>
    <col min="9" max="9" width="10.7" style="1" customWidth="1"/>
    <col min="10" max="10" width="11" style="1" customWidth="1"/>
    <col min="11" max="11" width="7.2" style="1" customWidth="1"/>
    <col min="12" max="12" width="8.275" style="1" customWidth="1"/>
    <col min="13" max="13" width="8.45" style="1" customWidth="1"/>
    <col min="14" max="14" width="9.3" style="1" customWidth="1"/>
    <col min="15" max="16384" width="9" style="1"/>
  </cols>
  <sheetData>
    <row r="1" s="1" customFormat="1" ht="16" customHeight="1" spans="1:14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4">
      <c r="A2" s="4" t="s">
        <v>54</v>
      </c>
      <c r="B2" s="5" t="s">
        <v>55</v>
      </c>
      <c r="C2" s="5"/>
      <c r="D2" s="6" t="s">
        <v>56</v>
      </c>
      <c r="E2" s="5" t="s">
        <v>57</v>
      </c>
      <c r="F2" s="5"/>
      <c r="G2" s="5"/>
      <c r="H2" s="7"/>
      <c r="I2" s="30" t="s">
        <v>58</v>
      </c>
      <c r="J2" s="5" t="s">
        <v>59</v>
      </c>
      <c r="K2" s="5"/>
      <c r="L2" s="5"/>
      <c r="M2" s="5"/>
      <c r="N2" s="31"/>
    </row>
    <row r="3" s="1" customFormat="1" ht="16" customHeight="1" spans="1:14">
      <c r="A3" s="8" t="s">
        <v>60</v>
      </c>
      <c r="B3" s="9" t="s">
        <v>61</v>
      </c>
      <c r="C3" s="9"/>
      <c r="D3" s="9"/>
      <c r="E3" s="9"/>
      <c r="F3" s="9"/>
      <c r="G3" s="9"/>
      <c r="H3" s="10"/>
      <c r="I3" s="32" t="s">
        <v>62</v>
      </c>
      <c r="J3" s="32"/>
      <c r="K3" s="32"/>
      <c r="L3" s="32"/>
      <c r="M3" s="32"/>
      <c r="N3" s="33"/>
    </row>
    <row r="4" s="1" customFormat="1" ht="16" customHeight="1" spans="1:14">
      <c r="A4" s="8"/>
      <c r="B4" s="11" t="s">
        <v>63</v>
      </c>
      <c r="C4" s="11"/>
      <c r="D4" s="11"/>
      <c r="E4" s="12"/>
      <c r="F4" s="13" t="s">
        <v>64</v>
      </c>
      <c r="G4" s="14"/>
      <c r="H4" s="10"/>
      <c r="I4" s="32" t="s">
        <v>65</v>
      </c>
      <c r="J4" s="32" t="s">
        <v>66</v>
      </c>
      <c r="K4" s="34"/>
      <c r="L4" s="34"/>
      <c r="M4" s="34"/>
      <c r="N4" s="35"/>
    </row>
    <row r="5" s="1" customFormat="1" ht="16" customHeight="1" spans="1:14">
      <c r="A5" s="8"/>
      <c r="B5" s="15" t="s">
        <v>67</v>
      </c>
      <c r="C5" s="45" t="s">
        <v>68</v>
      </c>
      <c r="D5" s="15" t="s">
        <v>69</v>
      </c>
      <c r="E5" s="15" t="s">
        <v>70</v>
      </c>
      <c r="F5" s="15" t="s">
        <v>71</v>
      </c>
      <c r="G5" s="45" t="s">
        <v>72</v>
      </c>
      <c r="H5" s="10"/>
      <c r="I5" s="15" t="s">
        <v>72</v>
      </c>
      <c r="J5" s="45" t="s">
        <v>72</v>
      </c>
      <c r="K5" s="15"/>
      <c r="L5" s="15"/>
      <c r="M5" s="15"/>
      <c r="N5" s="36"/>
    </row>
    <row r="6" s="1" customFormat="1" ht="16" customHeight="1" spans="1:14">
      <c r="A6" s="17" t="s">
        <v>73</v>
      </c>
      <c r="B6" s="15">
        <f>C6-4</f>
        <v>55</v>
      </c>
      <c r="C6" s="45">
        <v>59</v>
      </c>
      <c r="D6" s="15">
        <f>C6+4</f>
        <v>63</v>
      </c>
      <c r="E6" s="15">
        <f>D6+4</f>
        <v>67</v>
      </c>
      <c r="F6" s="15">
        <f>E6+4</f>
        <v>71</v>
      </c>
      <c r="G6" s="45">
        <f>F6+2</f>
        <v>73</v>
      </c>
      <c r="H6" s="10"/>
      <c r="I6" s="37" t="s">
        <v>74</v>
      </c>
      <c r="J6" s="37" t="s">
        <v>75</v>
      </c>
      <c r="K6" s="37"/>
      <c r="L6" s="37"/>
      <c r="M6" s="37"/>
      <c r="N6" s="38"/>
    </row>
    <row r="7" s="1" customFormat="1" ht="16" customHeight="1" spans="1:14">
      <c r="A7" s="17" t="s">
        <v>76</v>
      </c>
      <c r="B7" s="15">
        <f>C7-3.8</f>
        <v>53.2</v>
      </c>
      <c r="C7" s="45">
        <v>57</v>
      </c>
      <c r="D7" s="15">
        <f>C7+3.8</f>
        <v>60.8</v>
      </c>
      <c r="E7" s="15">
        <f>D7+3.8</f>
        <v>64.6</v>
      </c>
      <c r="F7" s="15">
        <f>E7+3.8</f>
        <v>68.4</v>
      </c>
      <c r="G7" s="45">
        <f>F7+1.8</f>
        <v>70.2</v>
      </c>
      <c r="H7" s="10"/>
      <c r="I7" s="39" t="s">
        <v>74</v>
      </c>
      <c r="J7" s="39" t="s">
        <v>74</v>
      </c>
      <c r="K7" s="39"/>
      <c r="L7" s="39"/>
      <c r="M7" s="39"/>
      <c r="N7" s="40"/>
    </row>
    <row r="8" s="1" customFormat="1" ht="16" customHeight="1" spans="1:14">
      <c r="A8" s="17" t="s">
        <v>77</v>
      </c>
      <c r="B8" s="15">
        <f>C8-4</f>
        <v>92</v>
      </c>
      <c r="C8" s="45">
        <v>96</v>
      </c>
      <c r="D8" s="15">
        <f>C8+4</f>
        <v>100</v>
      </c>
      <c r="E8" s="15">
        <f>D8+6</f>
        <v>106</v>
      </c>
      <c r="F8" s="15">
        <f>E8+6</f>
        <v>112</v>
      </c>
      <c r="G8" s="45">
        <f>F8+4</f>
        <v>116</v>
      </c>
      <c r="H8" s="10"/>
      <c r="I8" s="63" t="s">
        <v>78</v>
      </c>
      <c r="J8" s="63" t="s">
        <v>78</v>
      </c>
      <c r="K8" s="39"/>
      <c r="L8" s="39"/>
      <c r="M8" s="39"/>
      <c r="N8" s="40"/>
    </row>
    <row r="9" s="1" customFormat="1" ht="16" customHeight="1" spans="1:14">
      <c r="A9" s="17" t="s">
        <v>79</v>
      </c>
      <c r="B9" s="15">
        <f>C9-4</f>
        <v>92</v>
      </c>
      <c r="C9" s="45">
        <v>96</v>
      </c>
      <c r="D9" s="15">
        <f>C9+4</f>
        <v>100</v>
      </c>
      <c r="E9" s="15">
        <f>D9+6</f>
        <v>106</v>
      </c>
      <c r="F9" s="15">
        <f>E9+6</f>
        <v>112</v>
      </c>
      <c r="G9" s="45">
        <f>F9+4</f>
        <v>116</v>
      </c>
      <c r="H9" s="10"/>
      <c r="I9" s="63" t="s">
        <v>75</v>
      </c>
      <c r="J9" s="63" t="s">
        <v>78</v>
      </c>
      <c r="K9" s="37"/>
      <c r="L9" s="37"/>
      <c r="M9" s="37"/>
      <c r="N9" s="38"/>
    </row>
    <row r="10" s="1" customFormat="1" ht="16" customHeight="1" spans="1:14">
      <c r="A10" s="17" t="s">
        <v>80</v>
      </c>
      <c r="B10" s="15">
        <f>C10-1</f>
        <v>44</v>
      </c>
      <c r="C10" s="45">
        <v>45</v>
      </c>
      <c r="D10" s="15">
        <f>C10+1</f>
        <v>46</v>
      </c>
      <c r="E10" s="15">
        <f>D10+1.5</f>
        <v>47.5</v>
      </c>
      <c r="F10" s="15">
        <f>E10+1.5</f>
        <v>49</v>
      </c>
      <c r="G10" s="45">
        <f>F10+1</f>
        <v>50</v>
      </c>
      <c r="H10" s="10"/>
      <c r="I10" s="64" t="s">
        <v>81</v>
      </c>
      <c r="J10" s="64" t="s">
        <v>81</v>
      </c>
      <c r="K10" s="37"/>
      <c r="L10" s="37"/>
      <c r="M10" s="37"/>
      <c r="N10" s="38"/>
    </row>
    <row r="11" s="1" customFormat="1" ht="16" customHeight="1" spans="1:14">
      <c r="A11" s="17" t="s">
        <v>82</v>
      </c>
      <c r="B11" s="15">
        <f>C11-1.5</f>
        <v>42.5</v>
      </c>
      <c r="C11" s="45">
        <v>44</v>
      </c>
      <c r="D11" s="15">
        <f>C11+1.5</f>
        <v>45.5</v>
      </c>
      <c r="E11" s="15">
        <f>D11+1.8</f>
        <v>47.3</v>
      </c>
      <c r="F11" s="15">
        <f>E11+1.8</f>
        <v>49.1</v>
      </c>
      <c r="G11" s="45">
        <f>F11+1.2</f>
        <v>50.3</v>
      </c>
      <c r="H11" s="10"/>
      <c r="I11" s="63" t="s">
        <v>83</v>
      </c>
      <c r="J11" s="63" t="s">
        <v>83</v>
      </c>
      <c r="K11" s="37"/>
      <c r="L11" s="37"/>
      <c r="M11" s="37"/>
      <c r="N11" s="38"/>
    </row>
    <row r="12" s="1" customFormat="1" ht="16" customHeight="1" spans="1:14">
      <c r="A12" s="46" t="s">
        <v>84</v>
      </c>
      <c r="B12" s="15">
        <v>41</v>
      </c>
      <c r="C12" s="45">
        <v>45</v>
      </c>
      <c r="D12" s="15">
        <v>48</v>
      </c>
      <c r="E12" s="15">
        <v>51</v>
      </c>
      <c r="F12" s="15">
        <v>54</v>
      </c>
      <c r="G12" s="45">
        <v>55.5</v>
      </c>
      <c r="H12" s="10"/>
      <c r="I12" s="37" t="s">
        <v>85</v>
      </c>
      <c r="J12" s="37" t="s">
        <v>85</v>
      </c>
      <c r="K12" s="37"/>
      <c r="L12" s="37"/>
      <c r="M12" s="37"/>
      <c r="N12" s="38"/>
    </row>
    <row r="13" s="1" customFormat="1" ht="16" customHeight="1" spans="1:14">
      <c r="A13" s="17" t="s">
        <v>86</v>
      </c>
      <c r="B13" s="15">
        <f>C13-1.2</f>
        <v>17.8</v>
      </c>
      <c r="C13" s="45">
        <v>19</v>
      </c>
      <c r="D13" s="15">
        <f>C13+1.2</f>
        <v>20.2</v>
      </c>
      <c r="E13" s="15">
        <f>D13+1.5</f>
        <v>21.7</v>
      </c>
      <c r="F13" s="15">
        <f>E13+1.5</f>
        <v>23.2</v>
      </c>
      <c r="G13" s="45">
        <f>F13+0.8</f>
        <v>24</v>
      </c>
      <c r="H13" s="10"/>
      <c r="I13" s="37" t="s">
        <v>74</v>
      </c>
      <c r="J13" s="37" t="s">
        <v>74</v>
      </c>
      <c r="K13" s="37"/>
      <c r="L13" s="37"/>
      <c r="M13" s="37"/>
      <c r="N13" s="38"/>
    </row>
    <row r="14" s="1" customFormat="1" ht="16" customHeight="1" spans="1:14">
      <c r="A14" s="17" t="s">
        <v>87</v>
      </c>
      <c r="B14" s="15">
        <f>C14-0.8</f>
        <v>15.2</v>
      </c>
      <c r="C14" s="45">
        <v>16</v>
      </c>
      <c r="D14" s="15">
        <f>C14+0.8</f>
        <v>16.8</v>
      </c>
      <c r="E14" s="15">
        <f>D14+1</f>
        <v>17.8</v>
      </c>
      <c r="F14" s="15">
        <f>E14+1</f>
        <v>18.8</v>
      </c>
      <c r="G14" s="45">
        <f>F14+0.6</f>
        <v>19.4</v>
      </c>
      <c r="H14" s="10"/>
      <c r="I14" s="37" t="s">
        <v>74</v>
      </c>
      <c r="J14" s="37" t="s">
        <v>74</v>
      </c>
      <c r="K14" s="37"/>
      <c r="L14" s="37"/>
      <c r="M14" s="37"/>
      <c r="N14" s="38"/>
    </row>
    <row r="15" s="1" customFormat="1" ht="16" customHeight="1" spans="1:14">
      <c r="A15" s="46" t="s">
        <v>88</v>
      </c>
      <c r="B15" s="19">
        <f>C15-0.2</f>
        <v>10.3</v>
      </c>
      <c r="C15" s="47">
        <v>10.5</v>
      </c>
      <c r="D15" s="19">
        <f>C15+0.2</f>
        <v>10.7</v>
      </c>
      <c r="E15" s="19">
        <f>D15+0.4</f>
        <v>11.1</v>
      </c>
      <c r="F15" s="19">
        <f>E15+0.4</f>
        <v>11.5</v>
      </c>
      <c r="G15" s="48">
        <f>F15+0.2</f>
        <v>11.7</v>
      </c>
      <c r="H15" s="10"/>
      <c r="I15" s="37" t="s">
        <v>89</v>
      </c>
      <c r="J15" s="37" t="s">
        <v>74</v>
      </c>
      <c r="K15" s="37"/>
      <c r="L15" s="37"/>
      <c r="M15" s="37"/>
      <c r="N15" s="38"/>
    </row>
    <row r="16" s="1" customFormat="1" ht="16" customHeight="1" spans="1:14">
      <c r="A16" s="17" t="s">
        <v>90</v>
      </c>
      <c r="B16" s="19">
        <f>C16-0.5</f>
        <v>31</v>
      </c>
      <c r="C16" s="49">
        <v>31.5</v>
      </c>
      <c r="D16" s="22">
        <f>C16+0.8</f>
        <v>32.3</v>
      </c>
      <c r="E16" s="22">
        <f>D16+0.8</f>
        <v>33.1</v>
      </c>
      <c r="F16" s="22">
        <f>E16+0.8</f>
        <v>33.9</v>
      </c>
      <c r="G16" s="50">
        <f>F16+0.5</f>
        <v>34.4</v>
      </c>
      <c r="H16" s="10"/>
      <c r="I16" s="37" t="s">
        <v>74</v>
      </c>
      <c r="J16" s="37" t="s">
        <v>75</v>
      </c>
      <c r="K16" s="37"/>
      <c r="L16" s="37"/>
      <c r="M16" s="37"/>
      <c r="N16" s="38"/>
    </row>
    <row r="17" s="1" customFormat="1" ht="16" customHeight="1" spans="1:14">
      <c r="A17" s="51" t="s">
        <v>91</v>
      </c>
      <c r="B17" s="52">
        <f>C17-0.8</f>
        <v>21.2</v>
      </c>
      <c r="C17" s="53">
        <v>22</v>
      </c>
      <c r="D17" s="54">
        <f>C17+0.5</f>
        <v>22.5</v>
      </c>
      <c r="E17" s="52">
        <f>D17+0.75</f>
        <v>23.25</v>
      </c>
      <c r="F17" s="52">
        <f>E17+0.75</f>
        <v>24</v>
      </c>
      <c r="G17" s="55">
        <f>F17+0.5</f>
        <v>24.5</v>
      </c>
      <c r="H17" s="56"/>
      <c r="I17" s="65" t="s">
        <v>92</v>
      </c>
      <c r="J17" s="65" t="s">
        <v>92</v>
      </c>
      <c r="K17" s="66"/>
      <c r="L17" s="65"/>
      <c r="M17" s="65"/>
      <c r="N17" s="67"/>
    </row>
    <row r="18" s="1" customFormat="1" ht="33" customHeight="1" spans="1:14">
      <c r="A18" s="57" t="s">
        <v>93</v>
      </c>
      <c r="B18" s="58"/>
      <c r="C18" s="58"/>
      <c r="D18" s="58"/>
      <c r="E18" s="58"/>
      <c r="F18" s="58"/>
      <c r="G18" s="58"/>
      <c r="H18" s="58"/>
      <c r="I18" s="68" t="s">
        <v>94</v>
      </c>
      <c r="J18" s="58"/>
      <c r="K18" s="58"/>
      <c r="L18" s="58"/>
      <c r="M18" s="58"/>
      <c r="N18" s="69"/>
    </row>
    <row r="19" s="1" customFormat="1" customHeight="1" spans="1:14">
      <c r="A19" s="59" t="s">
        <v>95</v>
      </c>
      <c r="B19" s="60"/>
      <c r="C19" s="60"/>
      <c r="D19" s="60"/>
      <c r="E19" s="60"/>
      <c r="F19" s="60"/>
      <c r="G19" s="60"/>
      <c r="H19" s="60"/>
      <c r="I19" s="60" t="s">
        <v>96</v>
      </c>
      <c r="J19" s="60"/>
      <c r="K19" s="60"/>
      <c r="L19" s="60"/>
      <c r="M19" s="60"/>
      <c r="N19" s="70"/>
    </row>
    <row r="20" s="1" customFormat="1" ht="23" customHeight="1" spans="1:14">
      <c r="A20" s="59" t="s">
        <v>97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70"/>
    </row>
    <row r="21" s="1" customFormat="1" ht="21" customHeight="1" spans="1:14">
      <c r="A21" s="59" t="s">
        <v>98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70"/>
    </row>
    <row r="22" s="1" customFormat="1" ht="22" customHeight="1" spans="1:14">
      <c r="A22" s="59" t="s">
        <v>99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70"/>
    </row>
    <row r="23" s="1" customFormat="1" ht="21" customHeight="1" spans="1:14">
      <c r="A23" s="61" t="s">
        <v>100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71"/>
    </row>
    <row r="24" s="1" customFormat="1" ht="15.6" spans="1:14">
      <c r="A24" s="28" t="s">
        <v>101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="1" customFormat="1" ht="15.6" spans="1:14">
      <c r="A25" s="1" t="s">
        <v>102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="1" customFormat="1" ht="15.6" spans="1:14">
      <c r="A26" s="29"/>
      <c r="B26" s="29"/>
      <c r="C26" s="29"/>
      <c r="D26" s="29"/>
      <c r="E26" s="29"/>
      <c r="F26" s="29"/>
      <c r="G26" s="29"/>
      <c r="H26" s="29"/>
      <c r="I26" s="28" t="s">
        <v>103</v>
      </c>
      <c r="J26" s="44"/>
      <c r="K26" s="28" t="s">
        <v>104</v>
      </c>
      <c r="L26" s="28"/>
      <c r="M26" s="28" t="s">
        <v>105</v>
      </c>
      <c r="N26" s="1" t="s">
        <v>106</v>
      </c>
    </row>
  </sheetData>
  <mergeCells count="21">
    <mergeCell ref="A1:N1"/>
    <mergeCell ref="B2:C2"/>
    <mergeCell ref="E2:G2"/>
    <mergeCell ref="J2:N2"/>
    <mergeCell ref="B3:G3"/>
    <mergeCell ref="I3:N3"/>
    <mergeCell ref="B4:E4"/>
    <mergeCell ref="F4:G4"/>
    <mergeCell ref="A18:H18"/>
    <mergeCell ref="I18:N18"/>
    <mergeCell ref="A19:H19"/>
    <mergeCell ref="I19:N19"/>
    <mergeCell ref="A20:H20"/>
    <mergeCell ref="I20:N20"/>
    <mergeCell ref="A21:H21"/>
    <mergeCell ref="I21:N21"/>
    <mergeCell ref="A22:H22"/>
    <mergeCell ref="I22:N22"/>
    <mergeCell ref="A23:H23"/>
    <mergeCell ref="I23:N23"/>
    <mergeCell ref="A3:A5"/>
  </mergeCells>
  <pageMargins left="0.393055555555556" right="0.118055555555556" top="1" bottom="0.590277777777778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J22" sqref="J22"/>
    </sheetView>
  </sheetViews>
  <sheetFormatPr defaultColWidth="9" defaultRowHeight="26" customHeight="1"/>
  <cols>
    <col min="1" max="1" width="17.1666666666667" style="1" customWidth="1"/>
    <col min="2" max="7" width="9.33333333333333" style="1" customWidth="1"/>
    <col min="8" max="8" width="1.33333333333333" style="1" customWidth="1"/>
    <col min="9" max="9" width="10.7" style="1" customWidth="1"/>
    <col min="10" max="10" width="11" style="1" customWidth="1"/>
    <col min="11" max="11" width="11.3" style="1" customWidth="1"/>
    <col min="12" max="12" width="10.5" style="1" customWidth="1"/>
    <col min="13" max="13" width="11.2" style="1" customWidth="1"/>
    <col min="14" max="14" width="12.6" style="1" customWidth="1"/>
    <col min="15" max="16384" width="9" style="1"/>
  </cols>
  <sheetData>
    <row r="1" s="1" customFormat="1" ht="16" customHeight="1" spans="1:14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4">
      <c r="A2" s="4" t="s">
        <v>54</v>
      </c>
      <c r="B2" s="5" t="s">
        <v>55</v>
      </c>
      <c r="C2" s="5"/>
      <c r="D2" s="6" t="s">
        <v>56</v>
      </c>
      <c r="E2" s="5" t="s">
        <v>57</v>
      </c>
      <c r="F2" s="5"/>
      <c r="G2" s="5"/>
      <c r="H2" s="7"/>
      <c r="I2" s="30" t="s">
        <v>58</v>
      </c>
      <c r="J2" s="5" t="s">
        <v>59</v>
      </c>
      <c r="K2" s="5"/>
      <c r="L2" s="5"/>
      <c r="M2" s="5"/>
      <c r="N2" s="31"/>
    </row>
    <row r="3" s="1" customFormat="1" ht="16" customHeight="1" spans="1:14">
      <c r="A3" s="8" t="s">
        <v>60</v>
      </c>
      <c r="B3" s="9" t="s">
        <v>61</v>
      </c>
      <c r="C3" s="9"/>
      <c r="D3" s="9"/>
      <c r="E3" s="9"/>
      <c r="F3" s="9"/>
      <c r="G3" s="9"/>
      <c r="H3" s="10"/>
      <c r="I3" s="32" t="s">
        <v>62</v>
      </c>
      <c r="J3" s="32"/>
      <c r="K3" s="32"/>
      <c r="L3" s="32"/>
      <c r="M3" s="32"/>
      <c r="N3" s="33"/>
    </row>
    <row r="4" s="1" customFormat="1" ht="16" customHeight="1" spans="1:14">
      <c r="A4" s="8"/>
      <c r="B4" s="11" t="s">
        <v>63</v>
      </c>
      <c r="C4" s="11"/>
      <c r="D4" s="11"/>
      <c r="E4" s="12"/>
      <c r="F4" s="13" t="s">
        <v>64</v>
      </c>
      <c r="G4" s="14"/>
      <c r="H4" s="10"/>
      <c r="I4" s="34"/>
      <c r="J4" s="34"/>
      <c r="K4" s="34"/>
      <c r="L4" s="34"/>
      <c r="M4" s="34"/>
      <c r="N4" s="35"/>
    </row>
    <row r="5" s="1" customFormat="1" ht="16" customHeight="1" spans="1:14">
      <c r="A5" s="8"/>
      <c r="B5" s="15" t="s">
        <v>67</v>
      </c>
      <c r="C5" s="16" t="s">
        <v>68</v>
      </c>
      <c r="D5" s="15" t="s">
        <v>69</v>
      </c>
      <c r="E5" s="15" t="s">
        <v>70</v>
      </c>
      <c r="F5" s="15" t="s">
        <v>71</v>
      </c>
      <c r="G5" s="15" t="s">
        <v>72</v>
      </c>
      <c r="H5" s="10"/>
      <c r="I5" s="15" t="s">
        <v>67</v>
      </c>
      <c r="J5" s="16" t="s">
        <v>68</v>
      </c>
      <c r="K5" s="15" t="s">
        <v>69</v>
      </c>
      <c r="L5" s="15" t="s">
        <v>70</v>
      </c>
      <c r="M5" s="15" t="s">
        <v>71</v>
      </c>
      <c r="N5" s="36" t="s">
        <v>72</v>
      </c>
    </row>
    <row r="6" s="1" customFormat="1" ht="16" customHeight="1" spans="1:14">
      <c r="A6" s="17" t="s">
        <v>73</v>
      </c>
      <c r="B6" s="15">
        <f t="shared" ref="B6:B10" si="0">C6-4</f>
        <v>55</v>
      </c>
      <c r="C6" s="18">
        <v>59</v>
      </c>
      <c r="D6" s="15">
        <f t="shared" ref="D6:D10" si="1">C6+4</f>
        <v>63</v>
      </c>
      <c r="E6" s="15">
        <f>D6+4</f>
        <v>67</v>
      </c>
      <c r="F6" s="15">
        <f>E6+4</f>
        <v>71</v>
      </c>
      <c r="G6" s="15">
        <f>F6+2</f>
        <v>73</v>
      </c>
      <c r="H6" s="10"/>
      <c r="I6" s="37"/>
      <c r="J6" s="37"/>
      <c r="K6" s="37"/>
      <c r="L6" s="37"/>
      <c r="M6" s="37"/>
      <c r="N6" s="38"/>
    </row>
    <row r="7" s="1" customFormat="1" ht="16" customHeight="1" spans="1:14">
      <c r="A7" s="17" t="s">
        <v>76</v>
      </c>
      <c r="B7" s="15">
        <f>C7-3.8</f>
        <v>54.2</v>
      </c>
      <c r="C7" s="18">
        <v>58</v>
      </c>
      <c r="D7" s="15">
        <f>C7+3.8</f>
        <v>61.8</v>
      </c>
      <c r="E7" s="15">
        <f>D7+3.8</f>
        <v>65.6</v>
      </c>
      <c r="F7" s="15">
        <f>E7+3.8</f>
        <v>69.4</v>
      </c>
      <c r="G7" s="15">
        <f>F7+1.8</f>
        <v>71.2</v>
      </c>
      <c r="H7" s="10"/>
      <c r="I7" s="39"/>
      <c r="J7" s="39"/>
      <c r="K7" s="39"/>
      <c r="L7" s="39"/>
      <c r="M7" s="39"/>
      <c r="N7" s="40"/>
    </row>
    <row r="8" s="1" customFormat="1" ht="16" customHeight="1" spans="1:14">
      <c r="A8" s="17" t="s">
        <v>77</v>
      </c>
      <c r="B8" s="15">
        <f t="shared" si="0"/>
        <v>112</v>
      </c>
      <c r="C8" s="18">
        <v>116</v>
      </c>
      <c r="D8" s="15">
        <f t="shared" si="1"/>
        <v>120</v>
      </c>
      <c r="E8" s="15">
        <f t="shared" ref="E8:E10" si="2">D8+6</f>
        <v>126</v>
      </c>
      <c r="F8" s="15">
        <f t="shared" ref="F8:F10" si="3">E8+6</f>
        <v>132</v>
      </c>
      <c r="G8" s="15">
        <f t="shared" ref="G8:G10" si="4">F8+4</f>
        <v>136</v>
      </c>
      <c r="H8" s="10"/>
      <c r="I8" s="39"/>
      <c r="J8" s="39"/>
      <c r="K8" s="39"/>
      <c r="L8" s="39"/>
      <c r="M8" s="39"/>
      <c r="N8" s="40"/>
    </row>
    <row r="9" s="1" customFormat="1" ht="16" customHeight="1" spans="1:14">
      <c r="A9" s="17" t="s">
        <v>79</v>
      </c>
      <c r="B9" s="15">
        <f t="shared" si="0"/>
        <v>112</v>
      </c>
      <c r="C9" s="18">
        <v>116</v>
      </c>
      <c r="D9" s="15">
        <f t="shared" si="1"/>
        <v>120</v>
      </c>
      <c r="E9" s="15">
        <f t="shared" si="2"/>
        <v>126</v>
      </c>
      <c r="F9" s="15">
        <f t="shared" si="3"/>
        <v>132</v>
      </c>
      <c r="G9" s="15">
        <f t="shared" si="4"/>
        <v>136</v>
      </c>
      <c r="H9" s="10"/>
      <c r="I9" s="37"/>
      <c r="J9" s="37"/>
      <c r="K9" s="37"/>
      <c r="L9" s="37"/>
      <c r="M9" s="37"/>
      <c r="N9" s="38"/>
    </row>
    <row r="10" s="1" customFormat="1" ht="16" customHeight="1" spans="1:14">
      <c r="A10" s="17" t="s">
        <v>79</v>
      </c>
      <c r="B10" s="15">
        <f t="shared" si="0"/>
        <v>116</v>
      </c>
      <c r="C10" s="18">
        <v>120</v>
      </c>
      <c r="D10" s="15">
        <f t="shared" si="1"/>
        <v>124</v>
      </c>
      <c r="E10" s="15">
        <f t="shared" si="2"/>
        <v>130</v>
      </c>
      <c r="F10" s="15">
        <f t="shared" si="3"/>
        <v>136</v>
      </c>
      <c r="G10" s="15">
        <f t="shared" si="4"/>
        <v>140</v>
      </c>
      <c r="H10" s="10"/>
      <c r="I10" s="37"/>
      <c r="J10" s="37"/>
      <c r="K10" s="37"/>
      <c r="L10" s="37"/>
      <c r="M10" s="37"/>
      <c r="N10" s="38"/>
    </row>
    <row r="11" s="1" customFormat="1" ht="16" customHeight="1" spans="1:14">
      <c r="A11" s="17" t="s">
        <v>80</v>
      </c>
      <c r="B11" s="15">
        <f>C11-1</f>
        <v>47</v>
      </c>
      <c r="C11" s="16">
        <v>48</v>
      </c>
      <c r="D11" s="15">
        <f>C11+1</f>
        <v>49</v>
      </c>
      <c r="E11" s="15">
        <f>D11+1.5</f>
        <v>50.5</v>
      </c>
      <c r="F11" s="15">
        <f>E11+1.5</f>
        <v>52</v>
      </c>
      <c r="G11" s="15">
        <f>F11+1</f>
        <v>53</v>
      </c>
      <c r="H11" s="10"/>
      <c r="I11" s="37"/>
      <c r="J11" s="37"/>
      <c r="K11" s="37"/>
      <c r="L11" s="37"/>
      <c r="M11" s="37"/>
      <c r="N11" s="38"/>
    </row>
    <row r="12" s="1" customFormat="1" ht="16" customHeight="1" spans="1:14">
      <c r="A12" s="17" t="s">
        <v>82</v>
      </c>
      <c r="B12" s="15">
        <f>C12-1.5</f>
        <v>52.5</v>
      </c>
      <c r="C12" s="16">
        <v>54</v>
      </c>
      <c r="D12" s="15">
        <f>C12+1.5</f>
        <v>55.5</v>
      </c>
      <c r="E12" s="15">
        <f>D12+1.8</f>
        <v>57.3</v>
      </c>
      <c r="F12" s="15">
        <f>E12+1.8</f>
        <v>59.1</v>
      </c>
      <c r="G12" s="15">
        <f>F12+1.2</f>
        <v>60.3</v>
      </c>
      <c r="H12" s="10"/>
      <c r="I12" s="37"/>
      <c r="J12" s="37"/>
      <c r="K12" s="37"/>
      <c r="L12" s="37"/>
      <c r="M12" s="37"/>
      <c r="N12" s="38"/>
    </row>
    <row r="13" s="1" customFormat="1" ht="16" customHeight="1" spans="1:14">
      <c r="A13" s="17" t="s">
        <v>107</v>
      </c>
      <c r="B13" s="15">
        <f>C13-4.75</f>
        <v>62.75</v>
      </c>
      <c r="C13" s="16">
        <v>67.5</v>
      </c>
      <c r="D13" s="15">
        <f>C13+3.75</f>
        <v>71.25</v>
      </c>
      <c r="E13" s="15">
        <f>D13+3.9</f>
        <v>75.15</v>
      </c>
      <c r="F13" s="15">
        <f>E13+3.9</f>
        <v>79.05</v>
      </c>
      <c r="G13" s="15">
        <f>F13+2.1</f>
        <v>81.15</v>
      </c>
      <c r="H13" s="10"/>
      <c r="I13" s="37"/>
      <c r="J13" s="37"/>
      <c r="K13" s="37"/>
      <c r="L13" s="37"/>
      <c r="M13" s="37"/>
      <c r="N13" s="38"/>
    </row>
    <row r="14" s="1" customFormat="1" ht="16" customHeight="1" spans="1:14">
      <c r="A14" s="17" t="s">
        <v>86</v>
      </c>
      <c r="B14" s="15">
        <f>C14-1.2</f>
        <v>22.3</v>
      </c>
      <c r="C14" s="16">
        <v>23.5</v>
      </c>
      <c r="D14" s="15">
        <f>C14+1.2</f>
        <v>24.7</v>
      </c>
      <c r="E14" s="15">
        <f>D14+1.5</f>
        <v>26.2</v>
      </c>
      <c r="F14" s="15">
        <f>E14+1.5</f>
        <v>27.7</v>
      </c>
      <c r="G14" s="15">
        <f>F14+0.8</f>
        <v>28.5</v>
      </c>
      <c r="H14" s="10"/>
      <c r="I14" s="37"/>
      <c r="J14" s="37"/>
      <c r="K14" s="37"/>
      <c r="L14" s="37"/>
      <c r="M14" s="37"/>
      <c r="N14" s="38"/>
    </row>
    <row r="15" s="1" customFormat="1" ht="16" customHeight="1" spans="1:14">
      <c r="A15" s="17" t="s">
        <v>87</v>
      </c>
      <c r="B15" s="15">
        <f>C15-0.8</f>
        <v>18.2</v>
      </c>
      <c r="C15" s="16">
        <v>19</v>
      </c>
      <c r="D15" s="15">
        <f>C15+0.8</f>
        <v>19.8</v>
      </c>
      <c r="E15" s="15">
        <f>D15+1</f>
        <v>20.8</v>
      </c>
      <c r="F15" s="15">
        <f>E15+1</f>
        <v>21.8</v>
      </c>
      <c r="G15" s="15">
        <f>F15+0.6</f>
        <v>22.4</v>
      </c>
      <c r="H15" s="10"/>
      <c r="I15" s="37"/>
      <c r="J15" s="37"/>
      <c r="K15" s="37"/>
      <c r="L15" s="37"/>
      <c r="M15" s="37"/>
      <c r="N15" s="38"/>
    </row>
    <row r="16" s="1" customFormat="1" ht="16" customHeight="1" spans="1:14">
      <c r="A16" s="17" t="s">
        <v>108</v>
      </c>
      <c r="B16" s="19">
        <f>C16-0.2</f>
        <v>12.3</v>
      </c>
      <c r="C16" s="20">
        <v>12.5</v>
      </c>
      <c r="D16" s="19">
        <f>C16+0.2</f>
        <v>12.7</v>
      </c>
      <c r="E16" s="19">
        <f>D16+0.4</f>
        <v>13.1</v>
      </c>
      <c r="F16" s="19">
        <f>E16+0.4</f>
        <v>13.5</v>
      </c>
      <c r="G16" s="19">
        <f>F16+0.2</f>
        <v>13.7</v>
      </c>
      <c r="H16" s="10"/>
      <c r="I16" s="37"/>
      <c r="J16" s="37"/>
      <c r="K16" s="37"/>
      <c r="L16" s="37"/>
      <c r="M16" s="37"/>
      <c r="N16" s="38"/>
    </row>
    <row r="17" s="1" customFormat="1" ht="16" customHeight="1" spans="1:14">
      <c r="A17" s="17" t="s">
        <v>108</v>
      </c>
      <c r="B17" s="19">
        <f>C17-0.2</f>
        <v>-0.2</v>
      </c>
      <c r="C17" s="20">
        <v>0</v>
      </c>
      <c r="D17" s="19">
        <f>C17+0.2</f>
        <v>0.2</v>
      </c>
      <c r="E17" s="19">
        <f>D17+0.4</f>
        <v>0.6</v>
      </c>
      <c r="F17" s="19">
        <f>E17+0.4</f>
        <v>1</v>
      </c>
      <c r="G17" s="19">
        <f>F17+0.2</f>
        <v>1.2</v>
      </c>
      <c r="H17" s="10"/>
      <c r="I17" s="37"/>
      <c r="J17" s="37"/>
      <c r="K17" s="37"/>
      <c r="L17" s="37"/>
      <c r="M17" s="37"/>
      <c r="N17" s="38"/>
    </row>
    <row r="18" s="1" customFormat="1" ht="16" customHeight="1" spans="1:14">
      <c r="A18" s="17" t="s">
        <v>90</v>
      </c>
      <c r="B18" s="19">
        <f>C18-0.5</f>
        <v>31</v>
      </c>
      <c r="C18" s="21">
        <v>31.5</v>
      </c>
      <c r="D18" s="22">
        <f>C18+0.8</f>
        <v>32.3</v>
      </c>
      <c r="E18" s="22">
        <f>D18+0.8</f>
        <v>33.1</v>
      </c>
      <c r="F18" s="22">
        <f>E18+0.8</f>
        <v>33.9</v>
      </c>
      <c r="G18" s="22">
        <f>F18+0.5</f>
        <v>34.4</v>
      </c>
      <c r="H18" s="10"/>
      <c r="I18" s="37"/>
      <c r="J18" s="37"/>
      <c r="K18" s="37"/>
      <c r="L18" s="37"/>
      <c r="M18" s="37"/>
      <c r="N18" s="38"/>
    </row>
    <row r="19" s="1" customFormat="1" ht="16" customHeight="1" spans="1:14">
      <c r="A19" s="23" t="s">
        <v>91</v>
      </c>
      <c r="B19" s="24">
        <f>C19-0.8</f>
        <v>21.2</v>
      </c>
      <c r="C19" s="25">
        <v>22</v>
      </c>
      <c r="D19" s="26">
        <f>C19+0.5</f>
        <v>22.5</v>
      </c>
      <c r="E19" s="24">
        <f>D19+0.75</f>
        <v>23.25</v>
      </c>
      <c r="F19" s="24">
        <f>E19+0.75</f>
        <v>24</v>
      </c>
      <c r="G19" s="24">
        <f>F19+0.5</f>
        <v>24.5</v>
      </c>
      <c r="H19" s="27"/>
      <c r="I19" s="41"/>
      <c r="J19" s="41"/>
      <c r="K19" s="42"/>
      <c r="L19" s="41"/>
      <c r="M19" s="41"/>
      <c r="N19" s="43"/>
    </row>
    <row r="20" s="1" customFormat="1" ht="15.6" spans="1:14">
      <c r="A20" s="28" t="s">
        <v>101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="1" customFormat="1" ht="15.6" spans="1:14">
      <c r="A21" s="1" t="s">
        <v>102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="1" customFormat="1" ht="15.6" spans="1:13">
      <c r="A22" s="29"/>
      <c r="B22" s="29"/>
      <c r="C22" s="29"/>
      <c r="D22" s="29"/>
      <c r="E22" s="29"/>
      <c r="F22" s="29"/>
      <c r="G22" s="29"/>
      <c r="H22" s="29"/>
      <c r="I22" s="28" t="s">
        <v>103</v>
      </c>
      <c r="J22" s="44"/>
      <c r="K22" s="28" t="s">
        <v>104</v>
      </c>
      <c r="L22" s="28"/>
      <c r="M22" s="28" t="s">
        <v>105</v>
      </c>
    </row>
  </sheetData>
  <mergeCells count="9">
    <mergeCell ref="A1:N1"/>
    <mergeCell ref="B2:C2"/>
    <mergeCell ref="E2:G2"/>
    <mergeCell ref="J2:N2"/>
    <mergeCell ref="B3:G3"/>
    <mergeCell ref="I3:N3"/>
    <mergeCell ref="B4:E4"/>
    <mergeCell ref="F4:G4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I24" sqref="I24"/>
    </sheetView>
  </sheetViews>
  <sheetFormatPr defaultColWidth="9" defaultRowHeight="26" customHeight="1"/>
  <cols>
    <col min="1" max="1" width="17.1666666666667" style="1" customWidth="1"/>
    <col min="2" max="7" width="9.33333333333333" style="1" customWidth="1"/>
    <col min="8" max="8" width="1.33333333333333" style="1" customWidth="1"/>
    <col min="9" max="9" width="10.7" style="1" customWidth="1"/>
    <col min="10" max="10" width="11" style="1" customWidth="1"/>
    <col min="11" max="11" width="11.3" style="1" customWidth="1"/>
    <col min="12" max="12" width="10.5" style="1" customWidth="1"/>
    <col min="13" max="13" width="11.2" style="1" customWidth="1"/>
    <col min="14" max="14" width="12.6" style="1" customWidth="1"/>
    <col min="15" max="16384" width="9" style="1"/>
  </cols>
  <sheetData>
    <row r="1" s="1" customFormat="1" ht="16" customHeight="1" spans="1:14">
      <c r="A1" s="2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" customHeight="1" spans="1:14">
      <c r="A2" s="4" t="s">
        <v>54</v>
      </c>
      <c r="B2" s="5" t="s">
        <v>55</v>
      </c>
      <c r="C2" s="5"/>
      <c r="D2" s="6" t="s">
        <v>56</v>
      </c>
      <c r="E2" s="5" t="s">
        <v>57</v>
      </c>
      <c r="F2" s="5"/>
      <c r="G2" s="5"/>
      <c r="H2" s="7"/>
      <c r="I2" s="30" t="s">
        <v>58</v>
      </c>
      <c r="J2" s="5" t="s">
        <v>59</v>
      </c>
      <c r="K2" s="5"/>
      <c r="L2" s="5"/>
      <c r="M2" s="5"/>
      <c r="N2" s="31"/>
    </row>
    <row r="3" s="1" customFormat="1" ht="16" customHeight="1" spans="1:14">
      <c r="A3" s="8" t="s">
        <v>60</v>
      </c>
      <c r="B3" s="9" t="s">
        <v>61</v>
      </c>
      <c r="C3" s="9"/>
      <c r="D3" s="9"/>
      <c r="E3" s="9"/>
      <c r="F3" s="9"/>
      <c r="G3" s="9"/>
      <c r="H3" s="10"/>
      <c r="I3" s="32" t="s">
        <v>62</v>
      </c>
      <c r="J3" s="32"/>
      <c r="K3" s="32"/>
      <c r="L3" s="32"/>
      <c r="M3" s="32"/>
      <c r="N3" s="33"/>
    </row>
    <row r="4" s="1" customFormat="1" ht="16" customHeight="1" spans="1:14">
      <c r="A4" s="8"/>
      <c r="B4" s="11" t="s">
        <v>63</v>
      </c>
      <c r="C4" s="11"/>
      <c r="D4" s="11"/>
      <c r="E4" s="12"/>
      <c r="F4" s="13" t="s">
        <v>64</v>
      </c>
      <c r="G4" s="14"/>
      <c r="H4" s="10"/>
      <c r="I4" s="34"/>
      <c r="J4" s="34"/>
      <c r="K4" s="34"/>
      <c r="L4" s="34"/>
      <c r="M4" s="34"/>
      <c r="N4" s="35"/>
    </row>
    <row r="5" s="1" customFormat="1" ht="16" customHeight="1" spans="1:14">
      <c r="A5" s="8"/>
      <c r="B5" s="15" t="s">
        <v>67</v>
      </c>
      <c r="C5" s="16" t="s">
        <v>68</v>
      </c>
      <c r="D5" s="15" t="s">
        <v>69</v>
      </c>
      <c r="E5" s="15" t="s">
        <v>70</v>
      </c>
      <c r="F5" s="15" t="s">
        <v>71</v>
      </c>
      <c r="G5" s="15" t="s">
        <v>72</v>
      </c>
      <c r="H5" s="10"/>
      <c r="I5" s="15" t="s">
        <v>67</v>
      </c>
      <c r="J5" s="16" t="s">
        <v>68</v>
      </c>
      <c r="K5" s="15" t="s">
        <v>69</v>
      </c>
      <c r="L5" s="15" t="s">
        <v>70</v>
      </c>
      <c r="M5" s="15" t="s">
        <v>71</v>
      </c>
      <c r="N5" s="36" t="s">
        <v>72</v>
      </c>
    </row>
    <row r="6" s="1" customFormat="1" ht="16" customHeight="1" spans="1:14">
      <c r="A6" s="17" t="s">
        <v>73</v>
      </c>
      <c r="B6" s="15">
        <f t="shared" ref="B6:B10" si="0">C6-4</f>
        <v>55</v>
      </c>
      <c r="C6" s="18">
        <v>59</v>
      </c>
      <c r="D6" s="15">
        <f t="shared" ref="D6:D10" si="1">C6+4</f>
        <v>63</v>
      </c>
      <c r="E6" s="15">
        <f>D6+4</f>
        <v>67</v>
      </c>
      <c r="F6" s="15">
        <f>E6+4</f>
        <v>71</v>
      </c>
      <c r="G6" s="15">
        <f>F6+2</f>
        <v>73</v>
      </c>
      <c r="H6" s="10"/>
      <c r="I6" s="37"/>
      <c r="J6" s="37"/>
      <c r="K6" s="37"/>
      <c r="L6" s="37"/>
      <c r="M6" s="37"/>
      <c r="N6" s="38"/>
    </row>
    <row r="7" s="1" customFormat="1" ht="16" customHeight="1" spans="1:14">
      <c r="A7" s="17" t="s">
        <v>76</v>
      </c>
      <c r="B7" s="15">
        <f>C7-3.8</f>
        <v>54.2</v>
      </c>
      <c r="C7" s="18">
        <v>58</v>
      </c>
      <c r="D7" s="15">
        <f>C7+3.8</f>
        <v>61.8</v>
      </c>
      <c r="E7" s="15">
        <f>D7+3.8</f>
        <v>65.6</v>
      </c>
      <c r="F7" s="15">
        <f>E7+3.8</f>
        <v>69.4</v>
      </c>
      <c r="G7" s="15">
        <f>F7+1.8</f>
        <v>71.2</v>
      </c>
      <c r="H7" s="10"/>
      <c r="I7" s="39"/>
      <c r="J7" s="39"/>
      <c r="K7" s="39"/>
      <c r="L7" s="39"/>
      <c r="M7" s="39"/>
      <c r="N7" s="40"/>
    </row>
    <row r="8" s="1" customFormat="1" ht="16" customHeight="1" spans="1:14">
      <c r="A8" s="17" t="s">
        <v>77</v>
      </c>
      <c r="B8" s="15">
        <f t="shared" si="0"/>
        <v>112</v>
      </c>
      <c r="C8" s="18">
        <v>116</v>
      </c>
      <c r="D8" s="15">
        <f t="shared" si="1"/>
        <v>120</v>
      </c>
      <c r="E8" s="15">
        <f t="shared" ref="E8:E10" si="2">D8+6</f>
        <v>126</v>
      </c>
      <c r="F8" s="15">
        <f t="shared" ref="F8:F10" si="3">E8+6</f>
        <v>132</v>
      </c>
      <c r="G8" s="15">
        <f t="shared" ref="G8:G10" si="4">F8+4</f>
        <v>136</v>
      </c>
      <c r="H8" s="10"/>
      <c r="I8" s="39"/>
      <c r="J8" s="39"/>
      <c r="K8" s="39"/>
      <c r="L8" s="39"/>
      <c r="M8" s="39"/>
      <c r="N8" s="40"/>
    </row>
    <row r="9" s="1" customFormat="1" ht="16" customHeight="1" spans="1:14">
      <c r="A9" s="17" t="s">
        <v>79</v>
      </c>
      <c r="B9" s="15">
        <f t="shared" si="0"/>
        <v>112</v>
      </c>
      <c r="C9" s="18">
        <v>116</v>
      </c>
      <c r="D9" s="15">
        <f t="shared" si="1"/>
        <v>120</v>
      </c>
      <c r="E9" s="15">
        <f t="shared" si="2"/>
        <v>126</v>
      </c>
      <c r="F9" s="15">
        <f t="shared" si="3"/>
        <v>132</v>
      </c>
      <c r="G9" s="15">
        <f t="shared" si="4"/>
        <v>136</v>
      </c>
      <c r="H9" s="10"/>
      <c r="I9" s="37"/>
      <c r="J9" s="37"/>
      <c r="K9" s="37"/>
      <c r="L9" s="37"/>
      <c r="M9" s="37"/>
      <c r="N9" s="38"/>
    </row>
    <row r="10" s="1" customFormat="1" ht="16" customHeight="1" spans="1:14">
      <c r="A10" s="17" t="s">
        <v>79</v>
      </c>
      <c r="B10" s="15">
        <f t="shared" si="0"/>
        <v>116</v>
      </c>
      <c r="C10" s="18">
        <v>120</v>
      </c>
      <c r="D10" s="15">
        <f t="shared" si="1"/>
        <v>124</v>
      </c>
      <c r="E10" s="15">
        <f t="shared" si="2"/>
        <v>130</v>
      </c>
      <c r="F10" s="15">
        <f t="shared" si="3"/>
        <v>136</v>
      </c>
      <c r="G10" s="15">
        <f t="shared" si="4"/>
        <v>140</v>
      </c>
      <c r="H10" s="10"/>
      <c r="I10" s="37"/>
      <c r="J10" s="37"/>
      <c r="K10" s="37"/>
      <c r="L10" s="37"/>
      <c r="M10" s="37"/>
      <c r="N10" s="38"/>
    </row>
    <row r="11" s="1" customFormat="1" ht="16" customHeight="1" spans="1:14">
      <c r="A11" s="17" t="s">
        <v>80</v>
      </c>
      <c r="B11" s="15">
        <f>C11-1</f>
        <v>47</v>
      </c>
      <c r="C11" s="16">
        <v>48</v>
      </c>
      <c r="D11" s="15">
        <f>C11+1</f>
        <v>49</v>
      </c>
      <c r="E11" s="15">
        <f>D11+1.5</f>
        <v>50.5</v>
      </c>
      <c r="F11" s="15">
        <f>E11+1.5</f>
        <v>52</v>
      </c>
      <c r="G11" s="15">
        <f>F11+1</f>
        <v>53</v>
      </c>
      <c r="H11" s="10"/>
      <c r="I11" s="37"/>
      <c r="J11" s="37"/>
      <c r="K11" s="37"/>
      <c r="L11" s="37"/>
      <c r="M11" s="37"/>
      <c r="N11" s="38"/>
    </row>
    <row r="12" s="1" customFormat="1" ht="16" customHeight="1" spans="1:14">
      <c r="A12" s="17" t="s">
        <v>82</v>
      </c>
      <c r="B12" s="15">
        <f>C12-1.5</f>
        <v>52.5</v>
      </c>
      <c r="C12" s="16">
        <v>54</v>
      </c>
      <c r="D12" s="15">
        <f>C12+1.5</f>
        <v>55.5</v>
      </c>
      <c r="E12" s="15">
        <f>D12+1.8</f>
        <v>57.3</v>
      </c>
      <c r="F12" s="15">
        <f>E12+1.8</f>
        <v>59.1</v>
      </c>
      <c r="G12" s="15">
        <f>F12+1.2</f>
        <v>60.3</v>
      </c>
      <c r="H12" s="10"/>
      <c r="I12" s="37"/>
      <c r="J12" s="37"/>
      <c r="K12" s="37"/>
      <c r="L12" s="37"/>
      <c r="M12" s="37"/>
      <c r="N12" s="38"/>
    </row>
    <row r="13" s="1" customFormat="1" ht="16" customHeight="1" spans="1:14">
      <c r="A13" s="17" t="s">
        <v>107</v>
      </c>
      <c r="B13" s="15">
        <f>C13-4.75</f>
        <v>62.75</v>
      </c>
      <c r="C13" s="16">
        <v>67.5</v>
      </c>
      <c r="D13" s="15">
        <f>C13+3.75</f>
        <v>71.25</v>
      </c>
      <c r="E13" s="15">
        <f>D13+3.9</f>
        <v>75.15</v>
      </c>
      <c r="F13" s="15">
        <f>E13+3.9</f>
        <v>79.05</v>
      </c>
      <c r="G13" s="15">
        <f>F13+2.1</f>
        <v>81.15</v>
      </c>
      <c r="H13" s="10"/>
      <c r="I13" s="37"/>
      <c r="J13" s="37"/>
      <c r="K13" s="37"/>
      <c r="L13" s="37"/>
      <c r="M13" s="37"/>
      <c r="N13" s="38"/>
    </row>
    <row r="14" s="1" customFormat="1" ht="16" customHeight="1" spans="1:14">
      <c r="A14" s="17" t="s">
        <v>86</v>
      </c>
      <c r="B14" s="15">
        <f>C14-1.2</f>
        <v>22.3</v>
      </c>
      <c r="C14" s="16">
        <v>23.5</v>
      </c>
      <c r="D14" s="15">
        <f>C14+1.2</f>
        <v>24.7</v>
      </c>
      <c r="E14" s="15">
        <f>D14+1.5</f>
        <v>26.2</v>
      </c>
      <c r="F14" s="15">
        <f>E14+1.5</f>
        <v>27.7</v>
      </c>
      <c r="G14" s="15">
        <f>F14+0.8</f>
        <v>28.5</v>
      </c>
      <c r="H14" s="10"/>
      <c r="I14" s="37"/>
      <c r="J14" s="37"/>
      <c r="K14" s="37"/>
      <c r="L14" s="37"/>
      <c r="M14" s="37"/>
      <c r="N14" s="38"/>
    </row>
    <row r="15" s="1" customFormat="1" ht="16" customHeight="1" spans="1:14">
      <c r="A15" s="17" t="s">
        <v>87</v>
      </c>
      <c r="B15" s="15">
        <f>C15-0.8</f>
        <v>18.2</v>
      </c>
      <c r="C15" s="16">
        <v>19</v>
      </c>
      <c r="D15" s="15">
        <f>C15+0.8</f>
        <v>19.8</v>
      </c>
      <c r="E15" s="15">
        <f>D15+1</f>
        <v>20.8</v>
      </c>
      <c r="F15" s="15">
        <f>E15+1</f>
        <v>21.8</v>
      </c>
      <c r="G15" s="15">
        <f>F15+0.6</f>
        <v>22.4</v>
      </c>
      <c r="H15" s="10"/>
      <c r="I15" s="37"/>
      <c r="J15" s="37"/>
      <c r="K15" s="37"/>
      <c r="L15" s="37"/>
      <c r="M15" s="37"/>
      <c r="N15" s="38"/>
    </row>
    <row r="16" s="1" customFormat="1" ht="16" customHeight="1" spans="1:14">
      <c r="A16" s="17" t="s">
        <v>108</v>
      </c>
      <c r="B16" s="19">
        <f>C16-0.2</f>
        <v>12.3</v>
      </c>
      <c r="C16" s="20">
        <v>12.5</v>
      </c>
      <c r="D16" s="19">
        <f>C16+0.2</f>
        <v>12.7</v>
      </c>
      <c r="E16" s="19">
        <f>D16+0.4</f>
        <v>13.1</v>
      </c>
      <c r="F16" s="19">
        <f>E16+0.4</f>
        <v>13.5</v>
      </c>
      <c r="G16" s="19">
        <f>F16+0.2</f>
        <v>13.7</v>
      </c>
      <c r="H16" s="10"/>
      <c r="I16" s="37"/>
      <c r="J16" s="37"/>
      <c r="K16" s="37"/>
      <c r="L16" s="37"/>
      <c r="M16" s="37"/>
      <c r="N16" s="38"/>
    </row>
    <row r="17" s="1" customFormat="1" ht="16" customHeight="1" spans="1:14">
      <c r="A17" s="17" t="s">
        <v>108</v>
      </c>
      <c r="B17" s="19">
        <f>C17-0.2</f>
        <v>-0.2</v>
      </c>
      <c r="C17" s="20">
        <v>0</v>
      </c>
      <c r="D17" s="19">
        <f>C17+0.2</f>
        <v>0.2</v>
      </c>
      <c r="E17" s="19">
        <f>D17+0.4</f>
        <v>0.6</v>
      </c>
      <c r="F17" s="19">
        <f>E17+0.4</f>
        <v>1</v>
      </c>
      <c r="G17" s="19">
        <f>F17+0.2</f>
        <v>1.2</v>
      </c>
      <c r="H17" s="10"/>
      <c r="I17" s="37"/>
      <c r="J17" s="37"/>
      <c r="K17" s="37"/>
      <c r="L17" s="37"/>
      <c r="M17" s="37"/>
      <c r="N17" s="38"/>
    </row>
    <row r="18" s="1" customFormat="1" ht="16" customHeight="1" spans="1:14">
      <c r="A18" s="17" t="s">
        <v>90</v>
      </c>
      <c r="B18" s="19">
        <f>C18-0.5</f>
        <v>31</v>
      </c>
      <c r="C18" s="21">
        <v>31.5</v>
      </c>
      <c r="D18" s="22">
        <f>C18+0.8</f>
        <v>32.3</v>
      </c>
      <c r="E18" s="22">
        <f>D18+0.8</f>
        <v>33.1</v>
      </c>
      <c r="F18" s="22">
        <f>E18+0.8</f>
        <v>33.9</v>
      </c>
      <c r="G18" s="22">
        <f>F18+0.5</f>
        <v>34.4</v>
      </c>
      <c r="H18" s="10"/>
      <c r="I18" s="37"/>
      <c r="J18" s="37"/>
      <c r="K18" s="37"/>
      <c r="L18" s="37"/>
      <c r="M18" s="37"/>
      <c r="N18" s="38"/>
    </row>
    <row r="19" s="1" customFormat="1" ht="16" customHeight="1" spans="1:14">
      <c r="A19" s="23" t="s">
        <v>91</v>
      </c>
      <c r="B19" s="24">
        <f>C19-0.8</f>
        <v>21.2</v>
      </c>
      <c r="C19" s="25">
        <v>22</v>
      </c>
      <c r="D19" s="26">
        <f>C19+0.5</f>
        <v>22.5</v>
      </c>
      <c r="E19" s="24">
        <f>D19+0.75</f>
        <v>23.25</v>
      </c>
      <c r="F19" s="24">
        <f>E19+0.75</f>
        <v>24</v>
      </c>
      <c r="G19" s="24">
        <f>F19+0.5</f>
        <v>24.5</v>
      </c>
      <c r="H19" s="27"/>
      <c r="I19" s="41"/>
      <c r="J19" s="41"/>
      <c r="K19" s="42"/>
      <c r="L19" s="41"/>
      <c r="M19" s="41"/>
      <c r="N19" s="43"/>
    </row>
    <row r="20" s="1" customFormat="1" ht="15.6" spans="1:14">
      <c r="A20" s="28" t="s">
        <v>101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="1" customFormat="1" ht="15.6" spans="1:14">
      <c r="A21" s="1" t="s">
        <v>102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="1" customFormat="1" ht="15.6" spans="1:13">
      <c r="A22" s="29"/>
      <c r="B22" s="29"/>
      <c r="C22" s="29"/>
      <c r="D22" s="29"/>
      <c r="E22" s="29"/>
      <c r="F22" s="29"/>
      <c r="G22" s="29"/>
      <c r="H22" s="29"/>
      <c r="I22" s="28" t="s">
        <v>103</v>
      </c>
      <c r="J22" s="44"/>
      <c r="K22" s="28" t="s">
        <v>104</v>
      </c>
      <c r="L22" s="28"/>
      <c r="M22" s="28" t="s">
        <v>105</v>
      </c>
    </row>
  </sheetData>
  <mergeCells count="9">
    <mergeCell ref="A1:N1"/>
    <mergeCell ref="B2:C2"/>
    <mergeCell ref="E2:G2"/>
    <mergeCell ref="J2:N2"/>
    <mergeCell ref="B3:G3"/>
    <mergeCell ref="I3:N3"/>
    <mergeCell ref="B4:E4"/>
    <mergeCell ref="F4:G4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工作内容</vt:lpstr>
      <vt:lpstr>AQL2.5验货</vt:lpstr>
      <vt:lpstr>验货尺寸表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2022-05-16T02:58:30Z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