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<sst xmlns="http://schemas.openxmlformats.org/spreadsheetml/2006/main" count="302" uniqueCount="118">
  <si>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</si>
  <si>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</si>
  <si>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</si>
  <si>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</si>
  <si>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</si>
  <si>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</si>
  <si>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</si>
  <si>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</si>
  <si>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</si>
  <si>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</si>
  <si>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</si>
  <si>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</si>
  <si>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</si>
  <si>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</si>
  <si>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</si>
  <si>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</si>
  <si>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</si>
  <si>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</si>
  <si>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</si>
  <si>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TAWWAK92502</t>
  </si>
  <si>
    <t>品名</t>
  </si>
  <si>
    <t>女式套绒冲锋衣 外件</t>
  </si>
  <si>
    <t>生产工厂</t>
  </si>
  <si>
    <t>日升-宏旭</t>
  </si>
  <si>
    <t>部位名称</t>
  </si>
  <si>
    <t>指示规格  FINAL SPEC（外件）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</si>
  <si>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</si>
  <si>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</si>
  <si>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</si>
  <si>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</si>
  <si>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</si>
  <si>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</si>
  <si>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</si>
  <si>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</si>
  <si>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卵石色洗前</t>
  </si>
  <si>
    <t>卵石色洗后</t>
  </si>
  <si>
    <t>155/80B</t>
  </si>
  <si>
    <t>155/84B</t>
  </si>
  <si>
    <t>160/88B</t>
  </si>
  <si>
    <t>165/92B</t>
  </si>
  <si>
    <t>170/96B</t>
  </si>
  <si>
    <t>175/100B</t>
  </si>
  <si>
    <t>180/104B</t>
  </si>
  <si>
    <t>后中长</t>
  </si>
  <si>
    <t>73.5</t>
  </si>
  <si>
    <t>0.5</t>
  </si>
  <si>
    <t>0</t>
  </si>
  <si>
    <t>前中长</t>
  </si>
  <si>
    <t>70</t>
  </si>
  <si>
    <t>-0.5</t>
  </si>
  <si>
    <t>-1</t>
  </si>
  <si>
    <t>内主项拉链长</t>
  </si>
  <si>
    <t>61</t>
  </si>
  <si>
    <r>
      <rPr>
        <sz val="12"/>
        <rFont val="仿宋_GB2312"/>
        <charset val="134"/>
      </rPr>
      <t>胸围</t>
    </r>
    <r>
      <rPr>
        <sz val="10"/>
        <rFont val="仿宋_GB2312"/>
        <charset val="134"/>
      </rPr>
      <t>（M号后领中下26.5cm量）</t>
    </r>
  </si>
  <si>
    <t>110</t>
  </si>
  <si>
    <r>
      <rPr>
        <sz val="12"/>
        <rFont val="仿宋_GB2312"/>
        <charset val="134"/>
      </rPr>
      <t>腰围</t>
    </r>
    <r>
      <rPr>
        <sz val="10"/>
        <rFont val="仿宋_GB2312"/>
        <charset val="134"/>
      </rPr>
      <t>（M号后领中下39cm量）</t>
    </r>
  </si>
  <si>
    <t>112</t>
  </si>
  <si>
    <t>摆围</t>
  </si>
  <si>
    <t>116</t>
  </si>
  <si>
    <t>肩宽</t>
  </si>
  <si>
    <t>41</t>
  </si>
  <si>
    <t>下领围</t>
  </si>
  <si>
    <t>54</t>
  </si>
  <si>
    <t>肩点袖长</t>
  </si>
  <si>
    <t>62</t>
  </si>
  <si>
    <r>
      <rPr>
        <sz val="12"/>
        <rFont val="仿宋_GB2312"/>
        <charset val="134"/>
      </rPr>
      <t>袖肥/2</t>
    </r>
    <r>
      <rPr>
        <sz val="10"/>
        <rFont val="仿宋_GB2312"/>
        <charset val="134"/>
      </rPr>
      <t>（M号袖中肩点下15.5cm量）</t>
    </r>
  </si>
  <si>
    <t>22.5</t>
  </si>
  <si>
    <t>0.2</t>
  </si>
  <si>
    <r>
      <rPr>
        <sz val="12"/>
        <rFont val="仿宋_GB2312"/>
        <charset val="134"/>
      </rPr>
      <t>袖肘围/2</t>
    </r>
    <r>
      <rPr>
        <sz val="10"/>
        <rFont val="仿宋_GB2312"/>
        <charset val="134"/>
      </rPr>
      <t>（M号袖中肩点下30.5cm量）</t>
    </r>
  </si>
  <si>
    <t>18.5</t>
  </si>
  <si>
    <t>-0.7</t>
  </si>
  <si>
    <t>-0.2</t>
  </si>
  <si>
    <t>袖口围（拉量）/2</t>
  </si>
  <si>
    <t>14</t>
  </si>
  <si>
    <t>指示规格  FINAL SPEC（内件）</t>
  </si>
  <si>
    <t>镜空蓝色洗前</t>
  </si>
  <si>
    <t>镜空蓝色洗后</t>
  </si>
  <si>
    <t>1</t>
  </si>
  <si>
    <t>-1.5</t>
  </si>
  <si>
    <t>胸围</t>
  </si>
  <si>
    <t>98</t>
  </si>
  <si>
    <t>-2</t>
  </si>
  <si>
    <t>腰围</t>
  </si>
  <si>
    <t>92</t>
  </si>
  <si>
    <t>102</t>
  </si>
  <si>
    <t>-3</t>
  </si>
  <si>
    <t>39</t>
  </si>
  <si>
    <t>上领围</t>
  </si>
  <si>
    <t>44</t>
  </si>
  <si>
    <t>59</t>
  </si>
  <si>
    <t>袖肥/2（参考值）</t>
  </si>
  <si>
    <t>18</t>
  </si>
  <si>
    <t>0.4</t>
  </si>
  <si>
    <t>袖肘围/2</t>
  </si>
  <si>
    <t>16.5</t>
  </si>
  <si>
    <t>袖口平量/2</t>
  </si>
  <si>
    <t>10</t>
  </si>
  <si>
    <t>备注：</t>
  </si>
  <si>
    <t xml:space="preserve">     初期请洗测2-3件，有问题的另加测量数量。</t>
  </si>
  <si>
    <t>验货时间：5-16</t>
  </si>
  <si>
    <t>跟单QC:周苑</t>
  </si>
  <si>
    <t>工厂负责人：于家和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</si>
  <si>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</si>
  <si>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</si>
  <si>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</si>
  <si>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</si>
  <si>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</si>
  <si>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</si>
  <si>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</si>
  <si>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</si>
  <si>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前中拉链长</t>
  </si>
  <si>
    <t>内主项拉链</t>
  </si>
  <si>
    <t>袖肥/2（参考值见注解）</t>
  </si>
  <si>
    <t>袖口围/2平量</t>
  </si>
  <si>
    <t>袖口围/3拉量</t>
  </si>
  <si>
    <t>验货时间：</t>
  </si>
  <si>
    <t>跟单QC:</t>
  </si>
  <si>
    <t>工厂负责人：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</si>
</sst>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  <numFmt numFmtId="42" formatCode="_ &quot;￥&quot;* #,##0_ ;_ &quot;￥&quot;* \-#,##0_ ;_ &quot;￥&quot;* &quot;-&quot;_ ;_ @_ "/>
  </numFmts>
  <fonts count="42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2"/>
      <color rgb="FFFF0000"/>
      <name val="黑体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/>
    <xf numFmtId="42" fontId="29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7" fillId="21" borderId="17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26" borderId="21" applyNumberFormat="0" applyFon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10" borderId="14" applyNumberFormat="0" applyAlignment="0" applyProtection="0">
      <alignment vertical="center"/>
    </xf>
    <xf numFmtId="0" fontId="31" fillId="10" borderId="17" applyNumberFormat="0" applyAlignment="0" applyProtection="0">
      <alignment vertical="center"/>
    </xf>
    <xf numFmtId="0" fontId="35" fillId="16" borderId="19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29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</cellStyleXfs>
  <cellXfs count="76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39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9" fillId="0" borderId="4" xfId="54" applyFont="1" applyFill="1" applyBorder="1" applyAlignment="1">
      <alignment horizontal="center"/>
    </xf>
    <xf numFmtId="0" fontId="10" fillId="0" borderId="4" xfId="54" applyFont="1" applyFill="1" applyBorder="1" applyAlignment="1">
      <alignment horizontal="center"/>
    </xf>
    <xf numFmtId="0" fontId="11" fillId="0" borderId="4" xfId="54" applyFont="1" applyFill="1" applyBorder="1" applyAlignment="1">
      <alignment horizontal="center"/>
    </xf>
    <xf numFmtId="176" fontId="12" fillId="0" borderId="4" xfId="54" applyNumberFormat="1" applyFont="1" applyFill="1" applyBorder="1" applyAlignment="1">
      <alignment horizontal="center"/>
    </xf>
    <xf numFmtId="49" fontId="13" fillId="2" borderId="9" xfId="55" applyNumberFormat="1" applyFont="1" applyFill="1" applyBorder="1" applyAlignment="1">
      <alignment horizontal="center" vertical="center"/>
    </xf>
    <xf numFmtId="176" fontId="10" fillId="3" borderId="4" xfId="54" applyNumberFormat="1" applyFont="1" applyFill="1" applyBorder="1" applyAlignment="1">
      <alignment horizontal="center"/>
    </xf>
    <xf numFmtId="0" fontId="11" fillId="0" borderId="4" xfId="54" applyFont="1" applyFill="1" applyBorder="1" applyAlignment="1">
      <alignment horizontal="center" wrapText="1"/>
    </xf>
    <xf numFmtId="176" fontId="11" fillId="0" borderId="4" xfId="54" applyNumberFormat="1" applyFont="1" applyFill="1" applyBorder="1" applyAlignment="1">
      <alignment horizontal="center"/>
    </xf>
    <xf numFmtId="176" fontId="14" fillId="3" borderId="4" xfId="54" applyNumberFormat="1" applyFont="1" applyFill="1" applyBorder="1" applyAlignment="1">
      <alignment horizontal="center"/>
    </xf>
    <xf numFmtId="49" fontId="15" fillId="2" borderId="9" xfId="55" applyNumberFormat="1" applyFont="1" applyFill="1" applyBorder="1" applyAlignment="1">
      <alignment horizontal="center" vertical="center"/>
    </xf>
    <xf numFmtId="49" fontId="16" fillId="2" borderId="4" xfId="53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3" xfId="0" applyFont="1" applyBorder="1"/>
    <xf numFmtId="0" fontId="18" fillId="0" borderId="4" xfId="0" applyFont="1" applyBorder="1"/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2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7" fillId="0" borderId="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7" xfId="0" applyFont="1" applyBorder="1"/>
    <xf numFmtId="0" fontId="0" fillId="0" borderId="7" xfId="0" applyBorder="1"/>
    <xf numFmtId="0" fontId="0" fillId="0" borderId="8" xfId="0" applyBorder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629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486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486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68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629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55" t="s">
        <v>0</v>
      </c>
      <c r="C2" s="56"/>
      <c r="D2" s="56"/>
      <c r="E2" s="56"/>
      <c r="F2" s="56"/>
      <c r="G2" s="56"/>
      <c r="H2" s="56"/>
      <c r="I2" s="71"/>
    </row>
    <row r="3" ht="28" customHeight="1" spans="2:9">
      <c r="B3" s="57"/>
      <c r="C3" s="58"/>
      <c r="D3" s="59" t="s">
        <v>1</v>
      </c>
      <c r="E3" s="60"/>
      <c r="F3" s="61" t="s">
        <v>2</v>
      </c>
      <c r="G3" s="62"/>
      <c r="H3" s="59" t="s">
        <v>3</v>
      </c>
      <c r="I3" s="72"/>
    </row>
    <row r="4" ht="28" customHeight="1" spans="2:9">
      <c r="B4" s="57" t="s">
        <v>4</v>
      </c>
      <c r="C4" s="58" t="s">
        <v>5</v>
      </c>
      <c r="D4" s="58" t="s">
        <v>6</v>
      </c>
      <c r="E4" s="58" t="s">
        <v>7</v>
      </c>
      <c r="F4" s="63" t="s">
        <v>6</v>
      </c>
      <c r="G4" s="63" t="s">
        <v>7</v>
      </c>
      <c r="H4" s="58" t="s">
        <v>6</v>
      </c>
      <c r="I4" s="73" t="s">
        <v>7</v>
      </c>
    </row>
    <row r="5" ht="28" customHeight="1" spans="2:9">
      <c r="B5" s="64" t="s">
        <v>8</v>
      </c>
      <c r="C5" s="65">
        <v>13</v>
      </c>
      <c r="D5" s="65">
        <v>0</v>
      </c>
      <c r="E5" s="65">
        <v>1</v>
      </c>
      <c r="F5" s="66">
        <v>0</v>
      </c>
      <c r="G5" s="66">
        <v>1</v>
      </c>
      <c r="H5" s="65">
        <v>1</v>
      </c>
      <c r="I5" s="74">
        <v>2</v>
      </c>
    </row>
    <row r="6" ht="28" customHeight="1" spans="2:9">
      <c r="B6" s="64" t="s">
        <v>9</v>
      </c>
      <c r="C6" s="65">
        <v>20</v>
      </c>
      <c r="D6" s="65">
        <v>0</v>
      </c>
      <c r="E6" s="65">
        <v>1</v>
      </c>
      <c r="F6" s="66">
        <v>1</v>
      </c>
      <c r="G6" s="66">
        <v>2</v>
      </c>
      <c r="H6" s="65">
        <v>2</v>
      </c>
      <c r="I6" s="74">
        <v>3</v>
      </c>
    </row>
    <row r="7" ht="28" customHeight="1" spans="2:9">
      <c r="B7" s="64" t="s">
        <v>10</v>
      </c>
      <c r="C7" s="65">
        <v>32</v>
      </c>
      <c r="D7" s="65">
        <v>0</v>
      </c>
      <c r="E7" s="65">
        <v>1</v>
      </c>
      <c r="F7" s="66">
        <v>2</v>
      </c>
      <c r="G7" s="66">
        <v>3</v>
      </c>
      <c r="H7" s="65">
        <v>3</v>
      </c>
      <c r="I7" s="74">
        <v>4</v>
      </c>
    </row>
    <row r="8" ht="28" customHeight="1" spans="2:9">
      <c r="B8" s="64" t="s">
        <v>11</v>
      </c>
      <c r="C8" s="65">
        <v>50</v>
      </c>
      <c r="D8" s="65">
        <v>1</v>
      </c>
      <c r="E8" s="65">
        <v>2</v>
      </c>
      <c r="F8" s="66">
        <v>3</v>
      </c>
      <c r="G8" s="66">
        <v>4</v>
      </c>
      <c r="H8" s="65">
        <v>5</v>
      </c>
      <c r="I8" s="74">
        <v>6</v>
      </c>
    </row>
    <row r="9" ht="28" customHeight="1" spans="2:9">
      <c r="B9" s="64" t="s">
        <v>12</v>
      </c>
      <c r="C9" s="65">
        <v>80</v>
      </c>
      <c r="D9" s="65">
        <v>2</v>
      </c>
      <c r="E9" s="65">
        <v>3</v>
      </c>
      <c r="F9" s="66">
        <v>5</v>
      </c>
      <c r="G9" s="66">
        <v>6</v>
      </c>
      <c r="H9" s="65">
        <v>7</v>
      </c>
      <c r="I9" s="74">
        <v>8</v>
      </c>
    </row>
    <row r="10" ht="28" customHeight="1" spans="2:9">
      <c r="B10" s="64" t="s">
        <v>13</v>
      </c>
      <c r="C10" s="65">
        <v>125</v>
      </c>
      <c r="D10" s="65">
        <v>3</v>
      </c>
      <c r="E10" s="65">
        <v>4</v>
      </c>
      <c r="F10" s="66">
        <v>7</v>
      </c>
      <c r="G10" s="66">
        <v>8</v>
      </c>
      <c r="H10" s="65">
        <v>10</v>
      </c>
      <c r="I10" s="74">
        <v>11</v>
      </c>
    </row>
    <row r="11" ht="28" customHeight="1" spans="2:9">
      <c r="B11" s="64" t="s">
        <v>14</v>
      </c>
      <c r="C11" s="65">
        <v>200</v>
      </c>
      <c r="D11" s="65">
        <v>5</v>
      </c>
      <c r="E11" s="65">
        <v>6</v>
      </c>
      <c r="F11" s="66">
        <v>10</v>
      </c>
      <c r="G11" s="66">
        <v>11</v>
      </c>
      <c r="H11" s="65">
        <v>14</v>
      </c>
      <c r="I11" s="74">
        <v>15</v>
      </c>
    </row>
    <row r="12" ht="28" customHeight="1" spans="2:9">
      <c r="B12" s="67" t="s">
        <v>15</v>
      </c>
      <c r="C12" s="68">
        <v>315</v>
      </c>
      <c r="D12" s="68">
        <v>7</v>
      </c>
      <c r="E12" s="68">
        <v>8</v>
      </c>
      <c r="F12" s="69">
        <v>14</v>
      </c>
      <c r="G12" s="69">
        <v>15</v>
      </c>
      <c r="H12" s="68">
        <v>21</v>
      </c>
      <c r="I12" s="75">
        <v>22</v>
      </c>
    </row>
    <row r="14" spans="2:4">
      <c r="B14" s="70" t="s">
        <v>16</v>
      </c>
      <c r="C14" s="70"/>
      <c r="D14" s="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6.9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44" t="s">
        <v>27</v>
      </c>
      <c r="C4" s="44" t="s">
        <v>28</v>
      </c>
      <c r="D4" s="44" t="s">
        <v>29</v>
      </c>
      <c r="E4" s="44" t="s">
        <v>30</v>
      </c>
      <c r="F4" s="44" t="s">
        <v>31</v>
      </c>
      <c r="G4" s="44" t="s">
        <v>32</v>
      </c>
      <c r="H4" s="44" t="s">
        <v>33</v>
      </c>
      <c r="I4" s="26"/>
      <c r="J4" s="29" t="s">
        <v>34</v>
      </c>
      <c r="K4" s="29" t="s">
        <v>35</v>
      </c>
      <c r="L4" s="29"/>
      <c r="M4" s="29"/>
      <c r="N4" s="29"/>
      <c r="O4" s="30"/>
    </row>
    <row r="5" s="1" customFormat="1" ht="16" customHeight="1" spans="1:15">
      <c r="A5" s="7"/>
      <c r="B5" s="45" t="s">
        <v>36</v>
      </c>
      <c r="C5" s="45" t="s">
        <v>37</v>
      </c>
      <c r="D5" s="45" t="s">
        <v>38</v>
      </c>
      <c r="E5" s="45" t="s">
        <v>39</v>
      </c>
      <c r="F5" s="45" t="s">
        <v>40</v>
      </c>
      <c r="G5" s="45" t="s">
        <v>41</v>
      </c>
      <c r="H5" s="45" t="s">
        <v>42</v>
      </c>
      <c r="I5" s="26"/>
      <c r="J5" s="31" t="s">
        <v>30</v>
      </c>
      <c r="K5" s="31" t="s">
        <v>30</v>
      </c>
      <c r="L5" s="31"/>
      <c r="M5" s="31"/>
      <c r="N5" s="31"/>
      <c r="O5" s="32"/>
    </row>
    <row r="6" s="1" customFormat="1" ht="16" customHeight="1" spans="1:15">
      <c r="A6" s="46" t="s">
        <v>43</v>
      </c>
      <c r="B6" s="47">
        <f t="shared" ref="B6:B8" si="0">C6-1</f>
        <v>70.5</v>
      </c>
      <c r="C6" s="47">
        <f t="shared" ref="C6:C8" si="1">D6-2</f>
        <v>71.5</v>
      </c>
      <c r="D6" s="48" t="s">
        <v>44</v>
      </c>
      <c r="E6" s="49">
        <f t="shared" ref="E6:E8" si="2">D6+2</f>
        <v>75.5</v>
      </c>
      <c r="F6" s="47">
        <f t="shared" ref="F6:F8" si="3">E6+2</f>
        <v>77.5</v>
      </c>
      <c r="G6" s="47">
        <f t="shared" ref="G6:G8" si="4">F6+1</f>
        <v>78.5</v>
      </c>
      <c r="H6" s="47">
        <f t="shared" ref="H6:H8" si="5">G6+1</f>
        <v>79.5</v>
      </c>
      <c r="I6" s="26"/>
      <c r="J6" s="35" t="s">
        <v>45</v>
      </c>
      <c r="K6" s="33" t="s">
        <v>46</v>
      </c>
      <c r="L6" s="33"/>
      <c r="M6" s="33"/>
      <c r="N6" s="33"/>
      <c r="O6" s="34"/>
    </row>
    <row r="7" s="1" customFormat="1" ht="16" customHeight="1" spans="1:15">
      <c r="A7" s="46" t="s">
        <v>47</v>
      </c>
      <c r="B7" s="47">
        <f t="shared" si="0"/>
        <v>67</v>
      </c>
      <c r="C7" s="47">
        <f t="shared" si="1"/>
        <v>68</v>
      </c>
      <c r="D7" s="48" t="s">
        <v>48</v>
      </c>
      <c r="E7" s="49">
        <f t="shared" si="2"/>
        <v>72</v>
      </c>
      <c r="F7" s="47">
        <f t="shared" si="3"/>
        <v>74</v>
      </c>
      <c r="G7" s="47">
        <f t="shared" si="4"/>
        <v>75</v>
      </c>
      <c r="H7" s="47">
        <f t="shared" si="5"/>
        <v>76</v>
      </c>
      <c r="I7" s="26"/>
      <c r="J7" s="35" t="s">
        <v>49</v>
      </c>
      <c r="K7" s="35" t="s">
        <v>50</v>
      </c>
      <c r="L7" s="35"/>
      <c r="M7" s="35"/>
      <c r="N7" s="35"/>
      <c r="O7" s="36"/>
    </row>
    <row r="8" s="1" customFormat="1" ht="16" customHeight="1" spans="1:15">
      <c r="A8" s="46" t="s">
        <v>51</v>
      </c>
      <c r="B8" s="47">
        <f t="shared" si="0"/>
        <v>58</v>
      </c>
      <c r="C8" s="47">
        <f t="shared" si="1"/>
        <v>59</v>
      </c>
      <c r="D8" s="48" t="s">
        <v>52</v>
      </c>
      <c r="E8" s="49">
        <f t="shared" si="2"/>
        <v>63</v>
      </c>
      <c r="F8" s="47">
        <f t="shared" si="3"/>
        <v>65</v>
      </c>
      <c r="G8" s="47">
        <f t="shared" si="4"/>
        <v>66</v>
      </c>
      <c r="H8" s="47">
        <f t="shared" si="5"/>
        <v>67</v>
      </c>
      <c r="I8" s="26"/>
      <c r="J8" s="35" t="s">
        <v>49</v>
      </c>
      <c r="K8" s="35" t="s">
        <v>50</v>
      </c>
      <c r="L8" s="35"/>
      <c r="M8" s="35"/>
      <c r="N8" s="35"/>
      <c r="O8" s="36"/>
    </row>
    <row r="9" s="1" customFormat="1" ht="16" customHeight="1" spans="1:15">
      <c r="A9" s="50" t="s">
        <v>53</v>
      </c>
      <c r="B9" s="47">
        <f t="shared" ref="B9:B11" si="6">C9-4</f>
        <v>102</v>
      </c>
      <c r="C9" s="47">
        <f t="shared" ref="C9:C11" si="7">D9-4</f>
        <v>106</v>
      </c>
      <c r="D9" s="48" t="s">
        <v>54</v>
      </c>
      <c r="E9" s="49">
        <f t="shared" ref="E9:E11" si="8">D9+4</f>
        <v>114</v>
      </c>
      <c r="F9" s="47">
        <f>E9+4</f>
        <v>118</v>
      </c>
      <c r="G9" s="47">
        <f t="shared" ref="G9:G11" si="9">F9+6</f>
        <v>124</v>
      </c>
      <c r="H9" s="47">
        <f>G9+6</f>
        <v>130</v>
      </c>
      <c r="I9" s="26"/>
      <c r="J9" s="35" t="s">
        <v>50</v>
      </c>
      <c r="K9" s="33" t="s">
        <v>46</v>
      </c>
      <c r="L9" s="33"/>
      <c r="M9" s="33"/>
      <c r="N9" s="33"/>
      <c r="O9" s="34"/>
    </row>
    <row r="10" s="1" customFormat="1" ht="16" customHeight="1" spans="1:15">
      <c r="A10" s="50" t="s">
        <v>55</v>
      </c>
      <c r="B10" s="47">
        <f t="shared" si="6"/>
        <v>104</v>
      </c>
      <c r="C10" s="47">
        <f t="shared" si="7"/>
        <v>108</v>
      </c>
      <c r="D10" s="48" t="s">
        <v>56</v>
      </c>
      <c r="E10" s="49">
        <f t="shared" si="8"/>
        <v>116</v>
      </c>
      <c r="F10" s="47">
        <f>E10+5</f>
        <v>121</v>
      </c>
      <c r="G10" s="47">
        <f t="shared" si="9"/>
        <v>127</v>
      </c>
      <c r="H10" s="47">
        <f>G10+7</f>
        <v>134</v>
      </c>
      <c r="I10" s="26"/>
      <c r="J10" s="35" t="s">
        <v>50</v>
      </c>
      <c r="K10" s="33" t="s">
        <v>50</v>
      </c>
      <c r="L10" s="33"/>
      <c r="M10" s="33"/>
      <c r="N10" s="33"/>
      <c r="O10" s="34"/>
    </row>
    <row r="11" s="1" customFormat="1" ht="16" customHeight="1" spans="1:15">
      <c r="A11" s="46" t="s">
        <v>57</v>
      </c>
      <c r="B11" s="47">
        <f t="shared" si="6"/>
        <v>108</v>
      </c>
      <c r="C11" s="47">
        <f t="shared" si="7"/>
        <v>112</v>
      </c>
      <c r="D11" s="48" t="s">
        <v>58</v>
      </c>
      <c r="E11" s="49">
        <f t="shared" si="8"/>
        <v>120</v>
      </c>
      <c r="F11" s="47">
        <f>E11+5</f>
        <v>125</v>
      </c>
      <c r="G11" s="47">
        <f t="shared" si="9"/>
        <v>131</v>
      </c>
      <c r="H11" s="47">
        <f>G11+7</f>
        <v>138</v>
      </c>
      <c r="I11" s="26"/>
      <c r="J11" s="35" t="s">
        <v>46</v>
      </c>
      <c r="K11" s="33" t="s">
        <v>50</v>
      </c>
      <c r="L11" s="33"/>
      <c r="M11" s="33"/>
      <c r="N11" s="33"/>
      <c r="O11" s="34"/>
    </row>
    <row r="12" s="1" customFormat="1" ht="16" customHeight="1" spans="1:15">
      <c r="A12" s="46" t="s">
        <v>59</v>
      </c>
      <c r="B12" s="47">
        <f>C12-1</f>
        <v>39</v>
      </c>
      <c r="C12" s="47">
        <f>D12-1</f>
        <v>40</v>
      </c>
      <c r="D12" s="48" t="s">
        <v>60</v>
      </c>
      <c r="E12" s="49">
        <f>D12+1</f>
        <v>42</v>
      </c>
      <c r="F12" s="47">
        <f>E12+1</f>
        <v>43</v>
      </c>
      <c r="G12" s="47">
        <f>F12+1.2</f>
        <v>44.2</v>
      </c>
      <c r="H12" s="47">
        <f>G12+1.2</f>
        <v>45.4</v>
      </c>
      <c r="I12" s="26"/>
      <c r="J12" s="35" t="s">
        <v>45</v>
      </c>
      <c r="K12" s="33" t="s">
        <v>45</v>
      </c>
      <c r="L12" s="33"/>
      <c r="M12" s="33"/>
      <c r="N12" s="33"/>
      <c r="O12" s="34"/>
    </row>
    <row r="13" s="1" customFormat="1" ht="16" customHeight="1" spans="1:15">
      <c r="A13" s="46" t="s">
        <v>61</v>
      </c>
      <c r="B13" s="47">
        <f>C13-1</f>
        <v>52</v>
      </c>
      <c r="C13" s="47">
        <f>D13-1</f>
        <v>53</v>
      </c>
      <c r="D13" s="48" t="s">
        <v>62</v>
      </c>
      <c r="E13" s="49">
        <f>D13+1</f>
        <v>55</v>
      </c>
      <c r="F13" s="47">
        <f>E13+1</f>
        <v>56</v>
      </c>
      <c r="G13" s="47">
        <f>F13+1.5</f>
        <v>57.5</v>
      </c>
      <c r="H13" s="47">
        <f>G13+1.5</f>
        <v>59</v>
      </c>
      <c r="I13" s="26"/>
      <c r="J13" s="35" t="s">
        <v>46</v>
      </c>
      <c r="K13" s="33" t="s">
        <v>46</v>
      </c>
      <c r="L13" s="33"/>
      <c r="M13" s="33"/>
      <c r="N13" s="33"/>
      <c r="O13" s="34"/>
    </row>
    <row r="14" s="1" customFormat="1" ht="16" customHeight="1" spans="1:15">
      <c r="A14" s="46" t="s">
        <v>63</v>
      </c>
      <c r="B14" s="47">
        <f>C14-0.5</f>
        <v>60.5</v>
      </c>
      <c r="C14" s="47">
        <f>D14-1</f>
        <v>61</v>
      </c>
      <c r="D14" s="48" t="s">
        <v>64</v>
      </c>
      <c r="E14" s="49">
        <f>D14+1</f>
        <v>63</v>
      </c>
      <c r="F14" s="47">
        <f>E14+1</f>
        <v>64</v>
      </c>
      <c r="G14" s="47">
        <f>F14+0.5</f>
        <v>64.5</v>
      </c>
      <c r="H14" s="47">
        <f>G14+0.5</f>
        <v>65</v>
      </c>
      <c r="I14" s="26"/>
      <c r="J14" s="35" t="s">
        <v>46</v>
      </c>
      <c r="K14" s="33" t="s">
        <v>46</v>
      </c>
      <c r="L14" s="33"/>
      <c r="M14" s="33"/>
      <c r="N14" s="33"/>
      <c r="O14" s="34"/>
    </row>
    <row r="15" s="1" customFormat="1" ht="16" customHeight="1" spans="1:15">
      <c r="A15" s="50" t="s">
        <v>65</v>
      </c>
      <c r="B15" s="51">
        <f>C15-0.8</f>
        <v>20.9</v>
      </c>
      <c r="C15" s="51">
        <f>D15-0.8</f>
        <v>21.7</v>
      </c>
      <c r="D15" s="48" t="s">
        <v>66</v>
      </c>
      <c r="E15" s="52">
        <f>D15+0.8</f>
        <v>23.3</v>
      </c>
      <c r="F15" s="51">
        <f>E15+0.8</f>
        <v>24.1</v>
      </c>
      <c r="G15" s="51">
        <f>F15+1.3</f>
        <v>25.4</v>
      </c>
      <c r="H15" s="51">
        <f>G15+1.3</f>
        <v>26.7</v>
      </c>
      <c r="I15" s="26"/>
      <c r="J15" s="35" t="s">
        <v>67</v>
      </c>
      <c r="K15" s="33" t="s">
        <v>67</v>
      </c>
      <c r="L15" s="33"/>
      <c r="M15" s="33"/>
      <c r="N15" s="33"/>
      <c r="O15" s="34"/>
    </row>
    <row r="16" s="1" customFormat="1" ht="16" customHeight="1" spans="1:15">
      <c r="A16" s="50" t="s">
        <v>68</v>
      </c>
      <c r="B16" s="47">
        <f>C16-0.7</f>
        <v>17.1</v>
      </c>
      <c r="C16" s="47">
        <f>D16-0.7</f>
        <v>17.8</v>
      </c>
      <c r="D16" s="48" t="s">
        <v>69</v>
      </c>
      <c r="E16" s="52">
        <f>D16+0.7</f>
        <v>19.2</v>
      </c>
      <c r="F16" s="51">
        <f>E16+0.7</f>
        <v>19.9</v>
      </c>
      <c r="G16" s="51">
        <f>F16+0.9</f>
        <v>20.8</v>
      </c>
      <c r="H16" s="51">
        <f>G16+0.9</f>
        <v>21.7</v>
      </c>
      <c r="I16" s="26"/>
      <c r="J16" s="35" t="s">
        <v>70</v>
      </c>
      <c r="K16" s="33" t="s">
        <v>71</v>
      </c>
      <c r="L16" s="33"/>
      <c r="M16" s="33"/>
      <c r="N16" s="33"/>
      <c r="O16" s="34"/>
    </row>
    <row r="17" s="1" customFormat="1" ht="16" customHeight="1" spans="1:15">
      <c r="A17" s="46" t="s">
        <v>72</v>
      </c>
      <c r="B17" s="51">
        <f>C17-0.5</f>
        <v>13</v>
      </c>
      <c r="C17" s="51">
        <f>D17-0.5</f>
        <v>13.5</v>
      </c>
      <c r="D17" s="48" t="s">
        <v>73</v>
      </c>
      <c r="E17" s="52">
        <f>D17+0.5</f>
        <v>14.5</v>
      </c>
      <c r="F17" s="51">
        <f>E17+0.5</f>
        <v>15</v>
      </c>
      <c r="G17" s="51">
        <f>F17+0.7</f>
        <v>15.7</v>
      </c>
      <c r="H17" s="51">
        <f>G17+0.7</f>
        <v>16.4</v>
      </c>
      <c r="I17" s="26"/>
      <c r="J17" s="35" t="s">
        <v>49</v>
      </c>
      <c r="K17" s="33" t="s">
        <v>71</v>
      </c>
      <c r="L17" s="33"/>
      <c r="M17" s="33"/>
      <c r="N17" s="33"/>
      <c r="O17" s="34"/>
    </row>
    <row r="18" s="1" customFormat="1" ht="16" customHeight="1" spans="1:15">
      <c r="A18" s="7" t="s">
        <v>24</v>
      </c>
      <c r="B18" s="8" t="s">
        <v>74</v>
      </c>
      <c r="C18" s="8"/>
      <c r="D18" s="8"/>
      <c r="E18" s="8"/>
      <c r="F18" s="8"/>
      <c r="G18" s="8"/>
      <c r="H18" s="8"/>
      <c r="I18" s="26"/>
      <c r="J18" s="37"/>
      <c r="K18" s="37"/>
      <c r="L18" s="37"/>
      <c r="M18" s="37"/>
      <c r="N18" s="37"/>
      <c r="O18" s="38"/>
    </row>
    <row r="19" s="1" customFormat="1" ht="16" customHeight="1" spans="1:15">
      <c r="A19" s="7"/>
      <c r="B19" s="44" t="s">
        <v>27</v>
      </c>
      <c r="C19" s="44" t="s">
        <v>28</v>
      </c>
      <c r="D19" s="44" t="s">
        <v>29</v>
      </c>
      <c r="E19" s="44" t="s">
        <v>30</v>
      </c>
      <c r="F19" s="44" t="s">
        <v>31</v>
      </c>
      <c r="G19" s="44" t="s">
        <v>32</v>
      </c>
      <c r="H19" s="44" t="s">
        <v>33</v>
      </c>
      <c r="I19" s="26"/>
      <c r="J19" s="29" t="s">
        <v>75</v>
      </c>
      <c r="K19" s="29" t="s">
        <v>76</v>
      </c>
      <c r="L19" s="33"/>
      <c r="M19" s="33"/>
      <c r="N19" s="33"/>
      <c r="O19" s="34"/>
    </row>
    <row r="20" s="1" customFormat="1" ht="16" customHeight="1" spans="1:15">
      <c r="A20" s="7"/>
      <c r="B20" s="45" t="s">
        <v>36</v>
      </c>
      <c r="C20" s="45" t="s">
        <v>37</v>
      </c>
      <c r="D20" s="45" t="s">
        <v>38</v>
      </c>
      <c r="E20" s="45" t="s">
        <v>39</v>
      </c>
      <c r="F20" s="45" t="s">
        <v>40</v>
      </c>
      <c r="G20" s="45" t="s">
        <v>41</v>
      </c>
      <c r="H20" s="45" t="s">
        <v>42</v>
      </c>
      <c r="I20" s="26"/>
      <c r="J20" s="31" t="s">
        <v>30</v>
      </c>
      <c r="K20" s="31" t="s">
        <v>31</v>
      </c>
      <c r="L20" s="33"/>
      <c r="M20" s="33"/>
      <c r="N20" s="33"/>
      <c r="O20" s="34"/>
    </row>
    <row r="21" s="1" customFormat="1" ht="16" customHeight="1" spans="1:15">
      <c r="A21" s="46" t="s">
        <v>43</v>
      </c>
      <c r="B21" s="47">
        <f t="shared" ref="B21:B27" si="10">C21-1</f>
        <v>59</v>
      </c>
      <c r="C21" s="47">
        <f>D21-2</f>
        <v>60</v>
      </c>
      <c r="D21" s="48" t="s">
        <v>64</v>
      </c>
      <c r="E21" s="49">
        <f>D21+2</f>
        <v>64</v>
      </c>
      <c r="F21" s="47">
        <f>E21+2</f>
        <v>66</v>
      </c>
      <c r="G21" s="47">
        <f>F21+1</f>
        <v>67</v>
      </c>
      <c r="H21" s="47">
        <f>G21+1</f>
        <v>68</v>
      </c>
      <c r="I21" s="26"/>
      <c r="J21" s="33" t="s">
        <v>77</v>
      </c>
      <c r="K21" s="33" t="s">
        <v>46</v>
      </c>
      <c r="L21" s="33"/>
      <c r="M21" s="33"/>
      <c r="N21" s="33"/>
      <c r="O21" s="34"/>
    </row>
    <row r="22" s="1" customFormat="1" ht="16" customHeight="1" spans="1:15">
      <c r="A22" s="46" t="s">
        <v>47</v>
      </c>
      <c r="B22" s="47">
        <f t="shared" si="10"/>
        <v>58</v>
      </c>
      <c r="C22" s="47">
        <f>D22-2</f>
        <v>59</v>
      </c>
      <c r="D22" s="48" t="s">
        <v>52</v>
      </c>
      <c r="E22" s="49">
        <f>D22+2</f>
        <v>63</v>
      </c>
      <c r="F22" s="47">
        <f>E22+2</f>
        <v>65</v>
      </c>
      <c r="G22" s="47">
        <f>F22+1</f>
        <v>66</v>
      </c>
      <c r="H22" s="47">
        <f>G22+1</f>
        <v>67</v>
      </c>
      <c r="I22" s="26"/>
      <c r="J22" s="33" t="s">
        <v>49</v>
      </c>
      <c r="K22" s="33" t="s">
        <v>78</v>
      </c>
      <c r="L22" s="33"/>
      <c r="M22" s="33"/>
      <c r="N22" s="33"/>
      <c r="O22" s="34"/>
    </row>
    <row r="23" s="1" customFormat="1" ht="16" customHeight="1" spans="1:15">
      <c r="A23" s="46" t="s">
        <v>79</v>
      </c>
      <c r="B23" s="47">
        <f t="shared" ref="B23:B25" si="11">C23-4</f>
        <v>90</v>
      </c>
      <c r="C23" s="47">
        <f t="shared" ref="C23:C25" si="12">D23-4</f>
        <v>94</v>
      </c>
      <c r="D23" s="48" t="s">
        <v>80</v>
      </c>
      <c r="E23" s="49">
        <f t="shared" ref="E23:E25" si="13">D23+4</f>
        <v>102</v>
      </c>
      <c r="F23" s="47">
        <f>E23+4</f>
        <v>106</v>
      </c>
      <c r="G23" s="47">
        <f t="shared" ref="G23:G25" si="14">F23+6</f>
        <v>112</v>
      </c>
      <c r="H23" s="47">
        <f>G23+6</f>
        <v>118</v>
      </c>
      <c r="I23" s="26"/>
      <c r="J23" s="33" t="s">
        <v>50</v>
      </c>
      <c r="K23" s="54" t="s">
        <v>81</v>
      </c>
      <c r="L23" s="33"/>
      <c r="M23" s="33"/>
      <c r="N23" s="33"/>
      <c r="O23" s="34"/>
    </row>
    <row r="24" s="1" customFormat="1" ht="16" customHeight="1" spans="1:15">
      <c r="A24" s="46" t="s">
        <v>82</v>
      </c>
      <c r="B24" s="47">
        <f t="shared" si="11"/>
        <v>84</v>
      </c>
      <c r="C24" s="47">
        <f t="shared" si="12"/>
        <v>88</v>
      </c>
      <c r="D24" s="48" t="s">
        <v>83</v>
      </c>
      <c r="E24" s="49">
        <f t="shared" si="13"/>
        <v>96</v>
      </c>
      <c r="F24" s="47">
        <f>E24+5</f>
        <v>101</v>
      </c>
      <c r="G24" s="47">
        <f t="shared" si="14"/>
        <v>107</v>
      </c>
      <c r="H24" s="47">
        <f>G24+7</f>
        <v>114</v>
      </c>
      <c r="I24" s="26"/>
      <c r="J24" s="33" t="s">
        <v>50</v>
      </c>
      <c r="K24" s="54" t="s">
        <v>81</v>
      </c>
      <c r="L24" s="33"/>
      <c r="M24" s="33"/>
      <c r="N24" s="33"/>
      <c r="O24" s="34"/>
    </row>
    <row r="25" s="1" customFormat="1" ht="16" customHeight="1" spans="1:15">
      <c r="A25" s="46" t="s">
        <v>57</v>
      </c>
      <c r="B25" s="47">
        <f t="shared" si="11"/>
        <v>94</v>
      </c>
      <c r="C25" s="47">
        <f t="shared" si="12"/>
        <v>98</v>
      </c>
      <c r="D25" s="48" t="s">
        <v>84</v>
      </c>
      <c r="E25" s="49">
        <f t="shared" si="13"/>
        <v>106</v>
      </c>
      <c r="F25" s="47">
        <f>E25+5</f>
        <v>111</v>
      </c>
      <c r="G25" s="47">
        <f t="shared" si="14"/>
        <v>117</v>
      </c>
      <c r="H25" s="47">
        <f>G25+7</f>
        <v>124</v>
      </c>
      <c r="I25" s="26"/>
      <c r="J25" s="54" t="s">
        <v>81</v>
      </c>
      <c r="K25" s="54" t="s">
        <v>85</v>
      </c>
      <c r="L25" s="33"/>
      <c r="M25" s="33"/>
      <c r="N25" s="33"/>
      <c r="O25" s="34"/>
    </row>
    <row r="26" s="1" customFormat="1" ht="16" customHeight="1" spans="1:15">
      <c r="A26" s="46" t="s">
        <v>59</v>
      </c>
      <c r="B26" s="47">
        <f t="shared" si="10"/>
        <v>37</v>
      </c>
      <c r="C26" s="47">
        <f t="shared" ref="C26:C28" si="15">D26-1</f>
        <v>38</v>
      </c>
      <c r="D26" s="48" t="s">
        <v>86</v>
      </c>
      <c r="E26" s="49">
        <f t="shared" ref="E26:E28" si="16">D26+1</f>
        <v>40</v>
      </c>
      <c r="F26" s="47">
        <f t="shared" ref="F26:F28" si="17">E26+1</f>
        <v>41</v>
      </c>
      <c r="G26" s="47">
        <f>F26+1.2</f>
        <v>42.2</v>
      </c>
      <c r="H26" s="47">
        <f>G26+1.2</f>
        <v>43.4</v>
      </c>
      <c r="I26" s="26"/>
      <c r="J26" s="33" t="s">
        <v>46</v>
      </c>
      <c r="K26" s="33" t="s">
        <v>46</v>
      </c>
      <c r="L26" s="33"/>
      <c r="M26" s="33"/>
      <c r="N26" s="33"/>
      <c r="O26" s="34"/>
    </row>
    <row r="27" s="1" customFormat="1" ht="16" customHeight="1" spans="1:15">
      <c r="A27" s="46" t="s">
        <v>87</v>
      </c>
      <c r="B27" s="47">
        <f t="shared" si="10"/>
        <v>42</v>
      </c>
      <c r="C27" s="47">
        <f t="shared" si="15"/>
        <v>43</v>
      </c>
      <c r="D27" s="48" t="s">
        <v>88</v>
      </c>
      <c r="E27" s="49">
        <f t="shared" si="16"/>
        <v>45</v>
      </c>
      <c r="F27" s="47">
        <f t="shared" si="17"/>
        <v>46</v>
      </c>
      <c r="G27" s="47">
        <f>F27+1.5</f>
        <v>47.5</v>
      </c>
      <c r="H27" s="47">
        <f>G27+1.5</f>
        <v>49</v>
      </c>
      <c r="I27" s="26"/>
      <c r="J27" s="33" t="s">
        <v>50</v>
      </c>
      <c r="K27" s="33" t="s">
        <v>50</v>
      </c>
      <c r="L27" s="33"/>
      <c r="M27" s="33"/>
      <c r="N27" s="33"/>
      <c r="O27" s="34"/>
    </row>
    <row r="28" s="1" customFormat="1" ht="16" customHeight="1" spans="1:15">
      <c r="A28" s="46" t="s">
        <v>63</v>
      </c>
      <c r="B28" s="47">
        <f>C28-0.5</f>
        <v>57.5</v>
      </c>
      <c r="C28" s="47">
        <f t="shared" si="15"/>
        <v>58</v>
      </c>
      <c r="D28" s="48" t="s">
        <v>89</v>
      </c>
      <c r="E28" s="49">
        <f t="shared" si="16"/>
        <v>60</v>
      </c>
      <c r="F28" s="47">
        <f t="shared" si="17"/>
        <v>61</v>
      </c>
      <c r="G28" s="47">
        <f>F28+0.5</f>
        <v>61.5</v>
      </c>
      <c r="H28" s="47">
        <f>G28+0.5</f>
        <v>62</v>
      </c>
      <c r="I28" s="26"/>
      <c r="J28" s="35" t="s">
        <v>45</v>
      </c>
      <c r="K28" s="35" t="s">
        <v>46</v>
      </c>
      <c r="L28" s="35"/>
      <c r="M28" s="35"/>
      <c r="N28" s="35"/>
      <c r="O28" s="36"/>
    </row>
    <row r="29" s="1" customFormat="1" ht="16" customHeight="1" spans="1:15">
      <c r="A29" s="46" t="s">
        <v>90</v>
      </c>
      <c r="B29" s="51">
        <f>C29-0.8</f>
        <v>16.4</v>
      </c>
      <c r="C29" s="51">
        <f>D29-0.8</f>
        <v>17.2</v>
      </c>
      <c r="D29" s="48" t="s">
        <v>91</v>
      </c>
      <c r="E29" s="52">
        <f>D29+0.8</f>
        <v>18.8</v>
      </c>
      <c r="F29" s="51">
        <f>E29+0.8</f>
        <v>19.6</v>
      </c>
      <c r="G29" s="51">
        <f>F29+1.3</f>
        <v>20.9</v>
      </c>
      <c r="H29" s="51">
        <f>G29+1.3</f>
        <v>22.2</v>
      </c>
      <c r="I29" s="26"/>
      <c r="J29" s="35" t="s">
        <v>67</v>
      </c>
      <c r="K29" s="35" t="s">
        <v>92</v>
      </c>
      <c r="L29" s="35"/>
      <c r="M29" s="35"/>
      <c r="N29" s="35"/>
      <c r="O29" s="36"/>
    </row>
    <row r="30" s="1" customFormat="1" ht="16" customHeight="1" spans="1:15">
      <c r="A30" s="46" t="s">
        <v>93</v>
      </c>
      <c r="B30" s="47">
        <f>C30-0.7</f>
        <v>15.1</v>
      </c>
      <c r="C30" s="47">
        <f>D30-0.7</f>
        <v>15.8</v>
      </c>
      <c r="D30" s="48" t="s">
        <v>94</v>
      </c>
      <c r="E30" s="52">
        <f>D30+0.7</f>
        <v>17.2</v>
      </c>
      <c r="F30" s="51">
        <f>E30+0.7</f>
        <v>17.9</v>
      </c>
      <c r="G30" s="51">
        <f>F30+0.9</f>
        <v>18.8</v>
      </c>
      <c r="H30" s="51">
        <f>G30+0.9</f>
        <v>19.7</v>
      </c>
      <c r="I30" s="26"/>
      <c r="J30" s="35" t="s">
        <v>71</v>
      </c>
      <c r="K30" s="35" t="s">
        <v>46</v>
      </c>
      <c r="L30" s="35"/>
      <c r="M30" s="35"/>
      <c r="N30" s="35"/>
      <c r="O30" s="36"/>
    </row>
    <row r="31" s="1" customFormat="1" ht="16" customHeight="1" spans="1:15">
      <c r="A31" s="46" t="s">
        <v>95</v>
      </c>
      <c r="B31" s="51">
        <f>C31-0.5</f>
        <v>9</v>
      </c>
      <c r="C31" s="51">
        <f>D31-0.5</f>
        <v>9.5</v>
      </c>
      <c r="D31" s="53" t="s">
        <v>96</v>
      </c>
      <c r="E31" s="52">
        <f>D31+0.5</f>
        <v>10.5</v>
      </c>
      <c r="F31" s="51">
        <f>E31+0.5</f>
        <v>11</v>
      </c>
      <c r="G31" s="51">
        <f>F31+0.7</f>
        <v>11.7</v>
      </c>
      <c r="H31" s="51">
        <f>G31+0.7</f>
        <v>12.4</v>
      </c>
      <c r="I31" s="26"/>
      <c r="J31" s="35" t="s">
        <v>45</v>
      </c>
      <c r="K31" s="35" t="s">
        <v>46</v>
      </c>
      <c r="L31" s="35"/>
      <c r="M31" s="35"/>
      <c r="N31" s="35"/>
      <c r="O31" s="36"/>
    </row>
    <row r="32" s="1" customFormat="1" ht="16" customHeight="1" spans="1:15">
      <c r="A32" s="12"/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8"/>
      <c r="B33" s="19"/>
      <c r="C33" s="19"/>
      <c r="D33" s="20"/>
      <c r="E33" s="19"/>
      <c r="F33" s="19"/>
      <c r="G33" s="19"/>
      <c r="H33" s="19"/>
      <c r="I33" s="39"/>
      <c r="J33" s="40"/>
      <c r="K33" s="40"/>
      <c r="L33" s="41"/>
      <c r="M33" s="40"/>
      <c r="N33" s="40"/>
      <c r="O33" s="42"/>
    </row>
    <row r="34" s="1" customFormat="1" ht="15.6" spans="1:15">
      <c r="A34" s="21" t="s">
        <v>97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="1" customFormat="1" ht="15.6" spans="1:15">
      <c r="A35" s="1" t="s">
        <v>98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6" spans="1:14">
      <c r="A36" s="22"/>
      <c r="B36" s="22"/>
      <c r="C36" s="22"/>
      <c r="D36" s="22"/>
      <c r="E36" s="22"/>
      <c r="F36" s="22"/>
      <c r="G36" s="22"/>
      <c r="H36" s="22"/>
      <c r="I36" s="22"/>
      <c r="J36" s="21" t="s">
        <v>99</v>
      </c>
      <c r="K36" s="43"/>
      <c r="L36" s="21" t="s">
        <v>100</v>
      </c>
      <c r="M36" s="21"/>
      <c r="N36" s="21" t="s">
        <v>101</v>
      </c>
    </row>
  </sheetData>
  <mergeCells count="9">
    <mergeCell ref="A1:O1"/>
    <mergeCell ref="B2:C2"/>
    <mergeCell ref="E2:H2"/>
    <mergeCell ref="K2:O2"/>
    <mergeCell ref="B3:H3"/>
    <mergeCell ref="J3:O3"/>
    <mergeCell ref="B18:H18"/>
    <mergeCell ref="A3:A5"/>
    <mergeCell ref="A18:A20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102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103</v>
      </c>
      <c r="C5" s="11" t="s">
        <v>104</v>
      </c>
      <c r="D5" s="11" t="s">
        <v>105</v>
      </c>
      <c r="E5" s="11" t="s">
        <v>106</v>
      </c>
      <c r="F5" s="11" t="s">
        <v>107</v>
      </c>
      <c r="G5" s="11" t="s">
        <v>108</v>
      </c>
      <c r="H5" s="11" t="s">
        <v>109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43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47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110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111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79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82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57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59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63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112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93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113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87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74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102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103</v>
      </c>
      <c r="C21" s="11" t="s">
        <v>104</v>
      </c>
      <c r="D21" s="11" t="s">
        <v>105</v>
      </c>
      <c r="E21" s="11" t="s">
        <v>106</v>
      </c>
      <c r="F21" s="11" t="s">
        <v>107</v>
      </c>
      <c r="G21" s="11" t="s">
        <v>108</v>
      </c>
      <c r="H21" s="11" t="s">
        <v>109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43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47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110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79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82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57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59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63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112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93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113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114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87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.6" spans="1:15">
      <c r="A35" s="21" t="s">
        <v>97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6" spans="1:15">
      <c r="A36" s="1" t="s">
        <v>98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.6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115</v>
      </c>
      <c r="K37" s="43"/>
      <c r="L37" s="21" t="s">
        <v>116</v>
      </c>
      <c r="M37" s="21"/>
      <c r="N37" s="21" t="s">
        <v>117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L24" sqref="L24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102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103</v>
      </c>
      <c r="C5" s="11" t="s">
        <v>104</v>
      </c>
      <c r="D5" s="11" t="s">
        <v>105</v>
      </c>
      <c r="E5" s="11" t="s">
        <v>106</v>
      </c>
      <c r="F5" s="11" t="s">
        <v>107</v>
      </c>
      <c r="G5" s="11" t="s">
        <v>108</v>
      </c>
      <c r="H5" s="11" t="s">
        <v>109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43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47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110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111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79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82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57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59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63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112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93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113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87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74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102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103</v>
      </c>
      <c r="C21" s="11" t="s">
        <v>104</v>
      </c>
      <c r="D21" s="11" t="s">
        <v>105</v>
      </c>
      <c r="E21" s="11" t="s">
        <v>106</v>
      </c>
      <c r="F21" s="11" t="s">
        <v>107</v>
      </c>
      <c r="G21" s="11" t="s">
        <v>108</v>
      </c>
      <c r="H21" s="11" t="s">
        <v>109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43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47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110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79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82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57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59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63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112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93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113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114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87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.6" spans="1:15">
      <c r="A35" s="21" t="s">
        <v>97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6" spans="1:15">
      <c r="A36" s="1" t="s">
        <v>98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.6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115</v>
      </c>
      <c r="K37" s="43"/>
      <c r="L37" s="21" t="s">
        <v>116</v>
      </c>
      <c r="M37" s="21"/>
      <c r="N37" s="21" t="s">
        <v>117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2022-05-16T02:37:34Z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