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UUAK92576\"/>
    </mc:Choice>
  </mc:AlternateContent>
  <xr:revisionPtr revIDLastSave="0" documentId="13_ncr:1_{2DE7EFEB-05C4-4212-9CAA-C17238C6A3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F15" i="1" s="1"/>
  <c r="G15" i="1" s="1"/>
  <c r="C15" i="1"/>
  <c r="B15" i="1" s="1"/>
  <c r="E14" i="1"/>
  <c r="F14" i="1" s="1"/>
  <c r="G14" i="1" s="1"/>
  <c r="C14" i="1"/>
  <c r="B14" i="1" s="1"/>
  <c r="F13" i="1"/>
  <c r="G13" i="1" s="1"/>
  <c r="E13" i="1"/>
  <c r="C13" i="1"/>
  <c r="B13" i="1"/>
  <c r="E12" i="1"/>
  <c r="F12" i="1" s="1"/>
  <c r="G12" i="1" s="1"/>
  <c r="C12" i="1"/>
  <c r="B12" i="1" s="1"/>
  <c r="E11" i="1"/>
  <c r="F11" i="1" s="1"/>
  <c r="G11" i="1" s="1"/>
  <c r="C11" i="1"/>
  <c r="B11" i="1" s="1"/>
  <c r="E10" i="1"/>
  <c r="F10" i="1" s="1"/>
  <c r="G10" i="1" s="1"/>
  <c r="C10" i="1"/>
  <c r="B10" i="1" s="1"/>
  <c r="E9" i="1"/>
  <c r="F9" i="1" s="1"/>
  <c r="G9" i="1" s="1"/>
  <c r="C9" i="1"/>
  <c r="B9" i="1"/>
  <c r="E8" i="1"/>
  <c r="F8" i="1" s="1"/>
  <c r="G8" i="1" s="1"/>
  <c r="C8" i="1"/>
  <c r="B8" i="1" s="1"/>
  <c r="E7" i="1"/>
  <c r="F7" i="1" s="1"/>
  <c r="G7" i="1" s="1"/>
  <c r="C7" i="1"/>
  <c r="B7" i="1"/>
  <c r="F6" i="1"/>
  <c r="G6" i="1" s="1"/>
  <c r="E6" i="1"/>
  <c r="C6" i="1"/>
  <c r="B6" i="1" s="1"/>
</calcChain>
</file>

<file path=xl/sharedStrings.xml><?xml version="1.0" encoding="utf-8"?>
<sst xmlns="http://schemas.openxmlformats.org/spreadsheetml/2006/main" count="68" uniqueCount="56">
  <si>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</si>
  <si>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</si>
  <si>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</si>
  <si>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</si>
  <si>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</si>
  <si>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</si>
  <si>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</si>
  <si>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</si>
  <si>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</si>
  <si>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</si>
  <si>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</si>
  <si>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</si>
  <si>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</si>
  <si>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</si>
  <si>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</si>
  <si>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</si>
  <si>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</si>
  <si>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</si>
  <si>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新诚</t>
    <phoneticPr fontId="3" type="noConversion"/>
  </si>
  <si>
    <t>TAUUAK92576</t>
    <phoneticPr fontId="3" type="noConversion"/>
  </si>
  <si>
    <t>女士连帽卫衣</t>
    <phoneticPr fontId="3" type="noConversion"/>
  </si>
  <si>
    <t>XS</t>
  </si>
  <si>
    <t>S</t>
  </si>
  <si>
    <t>L</t>
  </si>
  <si>
    <t>XL</t>
  </si>
  <si>
    <t>155/84B</t>
  </si>
  <si>
    <t>160/88B</t>
  </si>
  <si>
    <t>9.5</t>
  </si>
  <si>
    <t>后中长</t>
  </si>
  <si>
    <t>胸围</t>
  </si>
  <si>
    <t>下摆平量</t>
  </si>
  <si>
    <t>总肩宽</t>
  </si>
  <si>
    <t>肩点袖长</t>
  </si>
  <si>
    <t>袖肥</t>
  </si>
  <si>
    <t>袖口平量</t>
  </si>
  <si>
    <t>领围</t>
  </si>
  <si>
    <t>帽高</t>
    <phoneticPr fontId="26" type="noConversion"/>
  </si>
  <si>
    <t>帽宽</t>
    <phoneticPr fontId="26" type="noConversion"/>
  </si>
  <si>
    <t>150/80B</t>
    <phoneticPr fontId="3" type="noConversion"/>
  </si>
  <si>
    <t>165/92B</t>
    <phoneticPr fontId="3" type="noConversion"/>
  </si>
  <si>
    <t>170/96B</t>
    <phoneticPr fontId="3" type="noConversion"/>
  </si>
  <si>
    <t>175/100B</t>
    <phoneticPr fontId="3" type="noConversion"/>
  </si>
  <si>
    <t>原木色</t>
    <phoneticPr fontId="3" type="noConversion"/>
  </si>
  <si>
    <t>+1</t>
    <phoneticPr fontId="3" type="noConversion"/>
  </si>
  <si>
    <t>-1</t>
    <phoneticPr fontId="3" type="noConversion"/>
  </si>
  <si>
    <t>-2</t>
    <phoneticPr fontId="3" type="noConversion"/>
  </si>
  <si>
    <t>-0.5</t>
    <phoneticPr fontId="3" type="noConversion"/>
  </si>
  <si>
    <t>-0.3</t>
    <phoneticPr fontId="3" type="noConversion"/>
  </si>
  <si>
    <t>-0.2</t>
    <phoneticPr fontId="3" type="noConversion"/>
  </si>
  <si>
    <t>+0</t>
    <phoneticPr fontId="3" type="noConversion"/>
  </si>
  <si>
    <t>+1.5</t>
    <phoneticPr fontId="3" type="noConversion"/>
  </si>
  <si>
    <t>大货首件</t>
    <phoneticPr fontId="3" type="noConversion"/>
  </si>
  <si>
    <t>M</t>
    <phoneticPr fontId="3" type="noConversion"/>
  </si>
  <si>
    <t>烟青色</t>
    <phoneticPr fontId="3" type="noConversion"/>
  </si>
  <si>
    <t>+0.3</t>
    <phoneticPr fontId="3" type="noConversion"/>
  </si>
  <si>
    <t>+0.5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</si>
</sst>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7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9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178" fontId="23" fillId="0" borderId="17" xfId="0" applyNumberFormat="1" applyFont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178" fontId="23" fillId="0" borderId="25" xfId="0" applyNumberFormat="1" applyFont="1" applyBorder="1" applyAlignment="1">
      <alignment horizontal="center" vertical="center"/>
    </xf>
    <xf numFmtId="178" fontId="23" fillId="0" borderId="5" xfId="0" applyNumberFormat="1" applyFont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178" fontId="23" fillId="0" borderId="27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shrinkToFit="1"/>
    </xf>
    <xf numFmtId="0" fontId="25" fillId="0" borderId="29" xfId="0" applyFont="1" applyBorder="1" applyAlignment="1">
      <alignment shrinkToFit="1"/>
    </xf>
    <xf numFmtId="58" fontId="25" fillId="0" borderId="29" xfId="0" applyNumberFormat="1" applyFont="1" applyBorder="1" applyAlignment="1">
      <alignment shrinkToFit="1"/>
    </xf>
    <xf numFmtId="0" fontId="25" fillId="2" borderId="29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352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3"/>
  <sheetViews>
    <sheetView tabSelected="1" zoomScale="90" zoomScaleNormal="90" zoomScalePageLayoutView="125" workbookViewId="0">
      <selection activeCell="K15" sqref="K15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19</v>
      </c>
      <c r="C2" s="39"/>
      <c r="D2" s="3" t="s">
        <v>2</v>
      </c>
      <c r="E2" s="40" t="s">
        <v>20</v>
      </c>
      <c r="F2" s="40"/>
      <c r="G2" s="40"/>
      <c r="H2" s="41"/>
      <c r="I2" s="4" t="s">
        <v>3</v>
      </c>
      <c r="J2" s="44" t="s">
        <v>18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21</v>
      </c>
      <c r="C4" s="50" t="s">
        <v>22</v>
      </c>
      <c r="D4" s="51" t="s">
        <v>7</v>
      </c>
      <c r="E4" s="50" t="s">
        <v>23</v>
      </c>
      <c r="F4" s="50" t="s">
        <v>24</v>
      </c>
      <c r="G4" s="52" t="s">
        <v>8</v>
      </c>
      <c r="H4" s="42"/>
      <c r="I4" s="5" t="s">
        <v>16</v>
      </c>
      <c r="J4" s="5" t="s">
        <v>7</v>
      </c>
      <c r="K4" s="5" t="s">
        <v>52</v>
      </c>
      <c r="L4" s="30" t="s">
        <v>14</v>
      </c>
      <c r="M4" s="5" t="s">
        <v>8</v>
      </c>
      <c r="N4" s="5" t="s">
        <v>9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38</v>
      </c>
      <c r="C5" s="53" t="s">
        <v>25</v>
      </c>
      <c r="D5" s="54" t="s">
        <v>26</v>
      </c>
      <c r="E5" s="53" t="s">
        <v>39</v>
      </c>
      <c r="F5" s="53" t="s">
        <v>40</v>
      </c>
      <c r="G5" s="55" t="s">
        <v>41</v>
      </c>
      <c r="H5" s="42"/>
      <c r="I5" s="5" t="s">
        <v>15</v>
      </c>
      <c r="J5" s="5" t="s">
        <v>42</v>
      </c>
      <c r="K5" s="5" t="s">
        <v>53</v>
      </c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62" t="s">
        <v>28</v>
      </c>
      <c r="B6" s="56">
        <f>C6-1</f>
        <v>55</v>
      </c>
      <c r="C6" s="56">
        <f>D6-2</f>
        <v>56</v>
      </c>
      <c r="D6" s="57">
        <v>58</v>
      </c>
      <c r="E6" s="56">
        <f t="shared" ref="E6:F6" si="0">D6+2</f>
        <v>60</v>
      </c>
      <c r="F6" s="56">
        <f t="shared" si="0"/>
        <v>62</v>
      </c>
      <c r="G6" s="58">
        <f>F6+1</f>
        <v>63</v>
      </c>
      <c r="H6" s="42"/>
      <c r="I6" s="8" t="s">
        <v>17</v>
      </c>
      <c r="J6" s="9" t="s">
        <v>43</v>
      </c>
      <c r="K6" s="10" t="s">
        <v>43</v>
      </c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21" customHeight="1" x14ac:dyDescent="0.15">
      <c r="A7" s="63" t="s">
        <v>29</v>
      </c>
      <c r="B7" s="59">
        <f t="shared" ref="B7:C8" si="1">C7-4</f>
        <v>94</v>
      </c>
      <c r="C7" s="59">
        <f t="shared" si="1"/>
        <v>98</v>
      </c>
      <c r="D7" s="60">
        <v>102</v>
      </c>
      <c r="E7" s="59">
        <f t="shared" ref="E7:F8" si="2">D7+4</f>
        <v>106</v>
      </c>
      <c r="F7" s="59">
        <f t="shared" si="2"/>
        <v>110</v>
      </c>
      <c r="G7" s="61">
        <f>F7+6</f>
        <v>116</v>
      </c>
      <c r="H7" s="42"/>
      <c r="I7" s="12"/>
      <c r="J7" s="13" t="s">
        <v>44</v>
      </c>
      <c r="K7" s="13" t="s">
        <v>44</v>
      </c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64" t="s">
        <v>30</v>
      </c>
      <c r="B8" s="59">
        <f t="shared" si="1"/>
        <v>90</v>
      </c>
      <c r="C8" s="59">
        <f t="shared" si="1"/>
        <v>94</v>
      </c>
      <c r="D8" s="60">
        <v>98</v>
      </c>
      <c r="E8" s="59">
        <f t="shared" si="2"/>
        <v>102</v>
      </c>
      <c r="F8" s="59">
        <f t="shared" ref="F8" si="3">E8+5</f>
        <v>107</v>
      </c>
      <c r="G8" s="61">
        <f t="shared" ref="G8" si="4">F8+6</f>
        <v>113</v>
      </c>
      <c r="H8" s="42"/>
      <c r="I8" s="12"/>
      <c r="J8" s="13" t="s">
        <v>44</v>
      </c>
      <c r="K8" s="13" t="s">
        <v>49</v>
      </c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63" t="s">
        <v>31</v>
      </c>
      <c r="B9" s="59">
        <f t="shared" ref="B9:C10" si="5">C9-1.2</f>
        <v>35.599999999999994</v>
      </c>
      <c r="C9" s="59">
        <f t="shared" si="5"/>
        <v>36.799999999999997</v>
      </c>
      <c r="D9" s="60">
        <v>38</v>
      </c>
      <c r="E9" s="59">
        <f t="shared" ref="E9:F9" si="6">D9+1.2</f>
        <v>39.200000000000003</v>
      </c>
      <c r="F9" s="59">
        <f t="shared" si="6"/>
        <v>40.400000000000006</v>
      </c>
      <c r="G9" s="61">
        <f>F9+1.2</f>
        <v>41.600000000000009</v>
      </c>
      <c r="H9" s="42"/>
      <c r="I9" s="12"/>
      <c r="J9" s="13" t="s">
        <v>46</v>
      </c>
      <c r="K9" s="13" t="s">
        <v>43</v>
      </c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63" t="s">
        <v>32</v>
      </c>
      <c r="B10" s="59">
        <f>C10-0.6</f>
        <v>57.199999999999996</v>
      </c>
      <c r="C10" s="59">
        <f t="shared" si="5"/>
        <v>57.8</v>
      </c>
      <c r="D10" s="60">
        <v>59</v>
      </c>
      <c r="E10" s="59">
        <f>D10+1.2</f>
        <v>60.2</v>
      </c>
      <c r="F10" s="59">
        <f>E10+1.2</f>
        <v>61.400000000000006</v>
      </c>
      <c r="G10" s="61">
        <f>F10+1</f>
        <v>62.400000000000006</v>
      </c>
      <c r="H10" s="42"/>
      <c r="I10" s="12"/>
      <c r="J10" s="13" t="s">
        <v>47</v>
      </c>
      <c r="K10" s="13" t="s">
        <v>46</v>
      </c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63" t="s">
        <v>33</v>
      </c>
      <c r="B11" s="59">
        <f>C11-0.7</f>
        <v>18.100000000000001</v>
      </c>
      <c r="C11" s="59">
        <f>D11-0.7</f>
        <v>18.8</v>
      </c>
      <c r="D11" s="60">
        <v>19.5</v>
      </c>
      <c r="E11" s="59">
        <f t="shared" ref="E11:F11" si="7">D11+0.7</f>
        <v>20.2</v>
      </c>
      <c r="F11" s="59">
        <f t="shared" si="7"/>
        <v>20.9</v>
      </c>
      <c r="G11" s="61">
        <f>F11+1</f>
        <v>21.9</v>
      </c>
      <c r="H11" s="42"/>
      <c r="I11" s="12"/>
      <c r="J11" s="13" t="s">
        <v>48</v>
      </c>
      <c r="K11" s="13" t="s">
        <v>54</v>
      </c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65" t="s">
        <v>34</v>
      </c>
      <c r="B12" s="59">
        <f>C12-0.4</f>
        <v>8.6999999999999993</v>
      </c>
      <c r="C12" s="59">
        <f>D12-0.4</f>
        <v>9.1</v>
      </c>
      <c r="D12" s="60" t="s">
        <v>27</v>
      </c>
      <c r="E12" s="59">
        <f>D12+0.4</f>
        <v>9.9</v>
      </c>
      <c r="F12" s="59">
        <f>E12+0.4</f>
        <v>10.3</v>
      </c>
      <c r="G12" s="61">
        <f>F12+0.6</f>
        <v>10.9</v>
      </c>
      <c r="H12" s="42"/>
      <c r="I12" s="12"/>
      <c r="J12" s="13" t="s">
        <v>49</v>
      </c>
      <c r="K12" s="13" t="s">
        <v>55</v>
      </c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x14ac:dyDescent="0.15">
      <c r="A13" s="63" t="s">
        <v>35</v>
      </c>
      <c r="B13" s="59">
        <f>C13-1</f>
        <v>54</v>
      </c>
      <c r="C13" s="59">
        <f>D13-1</f>
        <v>55</v>
      </c>
      <c r="D13" s="60">
        <v>56</v>
      </c>
      <c r="E13" s="59">
        <f>D13+1</f>
        <v>57</v>
      </c>
      <c r="F13" s="59">
        <f>E13+1</f>
        <v>58</v>
      </c>
      <c r="G13" s="61">
        <f>F13+1.5</f>
        <v>59.5</v>
      </c>
      <c r="H13" s="42"/>
      <c r="I13" s="12"/>
      <c r="J13" s="13" t="s">
        <v>45</v>
      </c>
      <c r="K13" s="13" t="s">
        <v>45</v>
      </c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x14ac:dyDescent="0.15">
      <c r="A14" s="63" t="s">
        <v>36</v>
      </c>
      <c r="B14" s="59">
        <f>C14-0.5</f>
        <v>34</v>
      </c>
      <c r="C14" s="59">
        <f>D14-0.5</f>
        <v>34.5</v>
      </c>
      <c r="D14" s="60">
        <v>35</v>
      </c>
      <c r="E14" s="59">
        <f>D14+0.5</f>
        <v>35.5</v>
      </c>
      <c r="F14" s="59">
        <f>E14+0.5</f>
        <v>36</v>
      </c>
      <c r="G14" s="61">
        <f>F14+0.5</f>
        <v>36.5</v>
      </c>
      <c r="H14" s="42"/>
      <c r="I14" s="12"/>
      <c r="J14" s="13" t="s">
        <v>50</v>
      </c>
      <c r="K14" s="13" t="s">
        <v>50</v>
      </c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x14ac:dyDescent="0.15">
      <c r="A15" s="63" t="s">
        <v>37</v>
      </c>
      <c r="B15" s="59">
        <f>C15-0.5</f>
        <v>25</v>
      </c>
      <c r="C15" s="59">
        <f>D15-0.5</f>
        <v>25.5</v>
      </c>
      <c r="D15" s="60">
        <v>26</v>
      </c>
      <c r="E15" s="59">
        <f>D15+0.5</f>
        <v>26.5</v>
      </c>
      <c r="F15" s="59">
        <f>E15+0.5</f>
        <v>27</v>
      </c>
      <c r="G15" s="61">
        <f>F15+0.75</f>
        <v>27.75</v>
      </c>
      <c r="H15" s="42"/>
      <c r="I15" s="12"/>
      <c r="J15" s="13" t="s">
        <v>49</v>
      </c>
      <c r="K15" s="13" t="s">
        <v>55</v>
      </c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 t="s">
        <v>51</v>
      </c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6.5" x14ac:dyDescent="0.35">
      <c r="A19" s="6"/>
      <c r="B19" s="7"/>
      <c r="C19" s="7"/>
      <c r="D19" s="7"/>
      <c r="E19" s="7"/>
      <c r="F19" s="7"/>
      <c r="G19" s="7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Bot="1" x14ac:dyDescent="0.2">
      <c r="A20" s="15"/>
      <c r="B20" s="16"/>
      <c r="C20" s="16"/>
      <c r="D20" s="17"/>
      <c r="E20" s="16"/>
      <c r="F20" s="16"/>
      <c r="G20" s="16"/>
      <c r="H20" s="43"/>
      <c r="I20" s="18"/>
      <c r="J20" s="19"/>
      <c r="K20" s="20"/>
      <c r="L20" s="19"/>
      <c r="M20" s="19"/>
      <c r="N20" s="21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Top="1" x14ac:dyDescent="0.15">
      <c r="A21" s="22"/>
      <c r="B21" s="23"/>
      <c r="C21" s="23"/>
      <c r="D21" s="24"/>
      <c r="E21" s="23"/>
      <c r="F21" s="23"/>
      <c r="G21" s="25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x14ac:dyDescent="0.15">
      <c r="A22" s="27" t="s">
        <v>10</v>
      </c>
      <c r="B22" s="27"/>
      <c r="C22" s="27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I23" s="28" t="s">
        <v>11</v>
      </c>
      <c r="J23" s="29">
        <v>44691</v>
      </c>
      <c r="K23" s="28" t="s">
        <v>12</v>
      </c>
      <c r="L23" s="28"/>
      <c r="M23" s="28" t="s">
        <v>13</v>
      </c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2022-05-10T06:51:48Z</dcterms:modified>
</cp:coreProperties>
</file>