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桌面文件\新诚22FW\TAXXAK92578\"/>
    </mc:Choice>
  </mc:AlternateContent>
  <xr:revisionPtr revIDLastSave="0" documentId="13_ncr:1_{71481704-9A98-4AC2-9C6C-09C07577F31D}" xr6:coauthVersionLast="47" xr6:coauthVersionMax="47" xr10:uidLastSave="{00000000-0000-0000-0000-000000000000}"/>
  <bookViews>
    <workbookView xWindow="3330" yWindow="480" windowWidth="14220" windowHeight="10695" tabRatio="500" xr2:uid="{00000000-000D-0000-FFFF-FFFF00000000}"/>
  </bookViews>
  <sheets>
    <sheet name="首期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2" i="1" l="1"/>
  <c r="F22" i="1"/>
  <c r="G22" i="1"/>
  <c r="C22" i="1"/>
  <c r="B22" i="1"/>
  <c r="E21" i="1"/>
  <c r="F21" i="1"/>
  <c r="G21" i="1"/>
  <c r="C21" i="1"/>
  <c r="B21" i="1"/>
  <c r="E20" i="1"/>
  <c r="F20" i="1"/>
  <c r="G20" i="1"/>
  <c r="C20" i="1"/>
  <c r="B20" i="1"/>
  <c r="E19" i="1"/>
  <c r="F19" i="1"/>
  <c r="G19" i="1"/>
  <c r="C19" i="1"/>
  <c r="B19" i="1"/>
  <c r="E18" i="1"/>
  <c r="F18" i="1"/>
  <c r="G18" i="1"/>
  <c r="C18" i="1"/>
  <c r="B18" i="1"/>
  <c r="E17" i="1"/>
  <c r="F17" i="1"/>
  <c r="G17" i="1"/>
  <c r="C17" i="1"/>
  <c r="B17" i="1"/>
  <c r="E16" i="1"/>
  <c r="F16" i="1"/>
  <c r="G16" i="1"/>
  <c r="C16" i="1"/>
  <c r="B16" i="1"/>
  <c r="E12" i="1"/>
  <c r="F12" i="1"/>
  <c r="G12" i="1"/>
  <c r="C12" i="1"/>
  <c r="B12" i="1"/>
  <c r="E11" i="1"/>
  <c r="F11" i="1"/>
  <c r="G11" i="1"/>
  <c r="C11" i="1"/>
  <c r="B11" i="1"/>
  <c r="E8" i="1"/>
  <c r="F8" i="1"/>
  <c r="G8" i="1"/>
  <c r="C8" i="1"/>
  <c r="B8" i="1"/>
  <c r="E7" i="1"/>
  <c r="F7" i="1"/>
  <c r="G7" i="1"/>
  <c r="C7" i="1"/>
  <c r="B7" i="1"/>
  <c r="E6" i="1"/>
  <c r="F6" i="1"/>
  <c r="G6" i="1"/>
  <c r="C6" i="1"/>
  <c r="B6" i="1"/>
</calcChain>
</file>

<file path=xl/sharedStrings.xml><?xml version="1.0" encoding="utf-8"?>
<sst xmlns="http://schemas.openxmlformats.org/spreadsheetml/2006/main" count="83" uniqueCount="71">
  <si>
    <t>QC规格测量表</t>
  </si>
  <si>
    <t>款号</t>
  </si>
  <si>
    <t>品名</t>
  </si>
  <si>
    <t>生产工厂</t>
  </si>
  <si>
    <t>部位名称</t>
  </si>
  <si>
    <t>指示规格  FINAL SPEC</t>
  </si>
  <si>
    <t>样品规格  SAMPLE SPEC</t>
  </si>
  <si>
    <t>M</t>
  </si>
  <si>
    <t>L</t>
    <phoneticPr fontId="3" type="noConversion"/>
  </si>
  <si>
    <t>XXL</t>
  </si>
  <si>
    <t>XXXL</t>
  </si>
  <si>
    <t xml:space="preserve">     初期请洗测2-3件，有问题的另加测量数量。</t>
  </si>
  <si>
    <t>验货时间：</t>
  </si>
  <si>
    <t>跟单QC:</t>
  </si>
  <si>
    <t>工厂负责人：</t>
  </si>
  <si>
    <t>XL</t>
    <phoneticPr fontId="3" type="noConversion"/>
  </si>
  <si>
    <t>蓝色</t>
    <phoneticPr fontId="3" type="noConversion"/>
  </si>
  <si>
    <t>S洗前/洗后</t>
    <phoneticPr fontId="3" type="noConversion"/>
  </si>
  <si>
    <t>+1/-2</t>
    <phoneticPr fontId="3" type="noConversion"/>
  </si>
  <si>
    <t>中山新诚</t>
    <phoneticPr fontId="3" type="noConversion"/>
  </si>
  <si>
    <t>150/80B</t>
  </si>
  <si>
    <t>155/84B</t>
  </si>
  <si>
    <t>160/88B</t>
  </si>
  <si>
    <t>165/92B</t>
  </si>
  <si>
    <t>170/96B</t>
  </si>
  <si>
    <t>175/100B</t>
  </si>
  <si>
    <t>XS</t>
  </si>
  <si>
    <t>S</t>
  </si>
  <si>
    <t>L</t>
  </si>
  <si>
    <t>XL</t>
  </si>
  <si>
    <t>女士卫衣套装</t>
    <phoneticPr fontId="3" type="noConversion"/>
  </si>
  <si>
    <t>150/70B</t>
  </si>
  <si>
    <t>155/74B</t>
  </si>
  <si>
    <t>160/78B</t>
  </si>
  <si>
    <t>165/82B</t>
  </si>
  <si>
    <t>170/86B</t>
  </si>
  <si>
    <t>175/90B</t>
  </si>
  <si>
    <t>67</t>
  </si>
  <si>
    <t>72</t>
  </si>
  <si>
    <t>98</t>
  </si>
  <si>
    <t>29.5</t>
    <phoneticPr fontId="29" type="noConversion"/>
  </si>
  <si>
    <t>13</t>
  </si>
  <si>
    <t>27.5</t>
  </si>
  <si>
    <t>37.5</t>
  </si>
  <si>
    <t>裤长（内裆缝）</t>
  </si>
  <si>
    <t>腰围</t>
  </si>
  <si>
    <t>臀围</t>
  </si>
  <si>
    <t>腿围/2</t>
  </si>
  <si>
    <t>脚口/2</t>
  </si>
  <si>
    <t>前档长</t>
  </si>
  <si>
    <t>后档长</t>
  </si>
  <si>
    <t>后中长</t>
  </si>
  <si>
    <t>胸围</t>
  </si>
  <si>
    <t>下摆</t>
  </si>
  <si>
    <r>
      <rPr>
        <b/>
        <sz val="12"/>
        <rFont val="宋体"/>
        <family val="3"/>
        <charset val="134"/>
      </rPr>
      <t>总肩宽</t>
    </r>
  </si>
  <si>
    <t>肩点袖长</t>
  </si>
  <si>
    <r>
      <rPr>
        <b/>
        <sz val="12"/>
        <rFont val="宋体"/>
        <family val="3"/>
        <charset val="134"/>
      </rPr>
      <t>袖肥</t>
    </r>
  </si>
  <si>
    <t>袖口松量</t>
  </si>
  <si>
    <t>-0.5</t>
    <phoneticPr fontId="3" type="noConversion"/>
  </si>
  <si>
    <t>+0</t>
    <phoneticPr fontId="3" type="noConversion"/>
  </si>
  <si>
    <t>-1.3</t>
    <phoneticPr fontId="3" type="noConversion"/>
  </si>
  <si>
    <t>-0.6</t>
    <phoneticPr fontId="3" type="noConversion"/>
  </si>
  <si>
    <t>+0.3</t>
    <phoneticPr fontId="3" type="noConversion"/>
  </si>
  <si>
    <t>+0.5</t>
    <phoneticPr fontId="3" type="noConversion"/>
  </si>
  <si>
    <t>+2</t>
    <phoneticPr fontId="3" type="noConversion"/>
  </si>
  <si>
    <t>+0.2</t>
    <phoneticPr fontId="3" type="noConversion"/>
  </si>
  <si>
    <t>+0.9</t>
    <phoneticPr fontId="3" type="noConversion"/>
  </si>
  <si>
    <t>+1.4</t>
    <phoneticPr fontId="3" type="noConversion"/>
  </si>
  <si>
    <t>大货首件</t>
    <phoneticPr fontId="3" type="noConversion"/>
  </si>
  <si>
    <t>浅咖啡色</t>
    <phoneticPr fontId="3" type="noConversion"/>
  </si>
  <si>
    <t>TAXXAK92578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</si>
</sst>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 [$¥-804]* #,##0.00_ ;_ [$¥-804]* \-#,##0.00_ ;_ [$¥-804]* &quot;-&quot;??_ ;_ @_ "/>
    <numFmt numFmtId="177" formatCode="0.00_ "/>
    <numFmt numFmtId="178" formatCode="0.0_ "/>
  </numFmts>
  <fonts count="30" x14ac:knownFonts="1">
    <font>
      <sz val="12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2"/>
      <color indexed="8"/>
      <name val="宋体"/>
      <family val="2"/>
      <charset val="134"/>
    </font>
    <font>
      <b/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1"/>
      <color indexed="8"/>
      <name val="宋体"/>
      <family val="3"/>
      <charset val="134"/>
    </font>
    <font>
      <sz val="10"/>
      <color indexed="8"/>
      <name val="Arial"/>
      <family val="2"/>
    </font>
    <font>
      <b/>
      <sz val="10"/>
      <color rgb="FFFF0000"/>
      <name val="微软雅黑"/>
      <family val="2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2"/>
      <name val="宋体"/>
      <family val="3"/>
      <charset val="134"/>
    </font>
    <font>
      <u/>
      <sz val="12"/>
      <color theme="10"/>
      <name val="宋体"/>
      <family val="2"/>
      <charset val="134"/>
      <scheme val="minor"/>
    </font>
    <font>
      <u/>
      <sz val="12"/>
      <color theme="11"/>
      <name val="宋体"/>
      <family val="2"/>
      <charset val="134"/>
      <scheme val="minor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12">
    <xf numFmtId="0" fontId="0" fillId="0" borderId="0"/>
    <xf numFmtId="0" fontId="1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1" fillId="0" borderId="0">
      <alignment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6" fillId="0" borderId="0">
      <alignment vertical="center"/>
    </xf>
  </cellStyleXfs>
  <cellXfs count="71">
    <xf numFmtId="0" fontId="0" fillId="0" borderId="0" xfId="0"/>
    <xf numFmtId="0" fontId="0" fillId="0" borderId="0" xfId="0" applyAlignment="1">
      <alignment vertical="center"/>
    </xf>
    <xf numFmtId="0" fontId="5" fillId="0" borderId="1" xfId="2" applyFont="1" applyBorder="1" applyAlignment="1">
      <alignment horizontal="left" vertical="center"/>
    </xf>
    <xf numFmtId="0" fontId="5" fillId="0" borderId="2" xfId="2" applyFont="1" applyBorder="1" applyAlignment="1">
      <alignment vertical="center"/>
    </xf>
    <xf numFmtId="0" fontId="5" fillId="0" borderId="2" xfId="2" applyFont="1" applyBorder="1" applyAlignment="1">
      <alignment horizontal="left" vertical="center"/>
    </xf>
    <xf numFmtId="176" fontId="9" fillId="0" borderId="5" xfId="0" applyNumberFormat="1" applyFont="1" applyFill="1" applyBorder="1" applyAlignment="1">
      <alignment horizontal="center" vertical="center"/>
    </xf>
    <xf numFmtId="49" fontId="6" fillId="2" borderId="7" xfId="3" applyNumberFormat="1" applyFont="1" applyFill="1" applyBorder="1" applyAlignment="1">
      <alignment horizontal="center" vertical="center"/>
    </xf>
    <xf numFmtId="49" fontId="6" fillId="2" borderId="8" xfId="3" applyNumberFormat="1" applyFont="1" applyFill="1" applyBorder="1" applyAlignment="1">
      <alignment horizontal="center" vertical="center"/>
    </xf>
    <xf numFmtId="49" fontId="12" fillId="2" borderId="8" xfId="3" applyNumberFormat="1" applyFont="1" applyFill="1" applyBorder="1" applyAlignment="1">
      <alignment horizontal="center" vertical="center"/>
    </xf>
    <xf numFmtId="49" fontId="6" fillId="2" borderId="9" xfId="3" applyNumberFormat="1" applyFont="1" applyFill="1" applyBorder="1" applyAlignment="1">
      <alignment horizontal="center" vertical="center"/>
    </xf>
    <xf numFmtId="49" fontId="6" fillId="2" borderId="10" xfId="3" applyNumberFormat="1" applyFont="1" applyFill="1" applyBorder="1" applyAlignment="1">
      <alignment horizontal="center" vertical="center"/>
    </xf>
    <xf numFmtId="49" fontId="6" fillId="2" borderId="11" xfId="3" applyNumberFormat="1" applyFont="1" applyFill="1" applyBorder="1" applyAlignment="1">
      <alignment horizontal="center" vertical="center"/>
    </xf>
    <xf numFmtId="49" fontId="6" fillId="2" borderId="12" xfId="3" applyNumberFormat="1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13" xfId="0" applyNumberFormat="1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49" fontId="4" fillId="2" borderId="14" xfId="1" applyNumberFormat="1" applyFont="1" applyFill="1" applyBorder="1" applyAlignment="1">
      <alignment horizontal="center"/>
    </xf>
    <xf numFmtId="49" fontId="4" fillId="2" borderId="15" xfId="1" applyNumberFormat="1" applyFont="1" applyFill="1" applyBorder="1" applyAlignment="1">
      <alignment horizontal="center"/>
    </xf>
    <xf numFmtId="49" fontId="6" fillId="2" borderId="15" xfId="3" applyNumberFormat="1" applyFont="1" applyFill="1" applyBorder="1" applyAlignment="1">
      <alignment horizontal="center" vertical="center"/>
    </xf>
    <xf numFmtId="49" fontId="4" fillId="2" borderId="16" xfId="1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13" fillId="0" borderId="0" xfId="4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4" fillId="0" borderId="0" xfId="1" applyFont="1"/>
    <xf numFmtId="0" fontId="6" fillId="0" borderId="0" xfId="1" applyFont="1"/>
    <xf numFmtId="0" fontId="8" fillId="0" borderId="0" xfId="1" applyFont="1"/>
    <xf numFmtId="14" fontId="8" fillId="0" borderId="0" xfId="1" applyNumberFormat="1" applyFont="1"/>
    <xf numFmtId="178" fontId="14" fillId="2" borderId="5" xfId="0" applyNumberFormat="1" applyFont="1" applyFill="1" applyBorder="1" applyAlignment="1">
      <alignment horizontal="center"/>
    </xf>
    <xf numFmtId="178" fontId="15" fillId="2" borderId="5" xfId="0" applyNumberFormat="1" applyFont="1" applyFill="1" applyBorder="1" applyAlignment="1">
      <alignment horizontal="center"/>
    </xf>
    <xf numFmtId="0" fontId="20" fillId="0" borderId="18" xfId="8" applyNumberFormat="1" applyFont="1" applyFill="1" applyBorder="1" applyAlignment="1">
      <alignment shrinkToFit="1"/>
    </xf>
    <xf numFmtId="0" fontId="0" fillId="0" borderId="0" xfId="0" applyAlignment="1">
      <alignment horizontal="left" vertical="center"/>
    </xf>
    <xf numFmtId="0" fontId="4" fillId="0" borderId="0" xfId="1" applyFont="1" applyAlignment="1">
      <alignment horizontal="left"/>
    </xf>
    <xf numFmtId="0" fontId="2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0" fillId="0" borderId="2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4" fillId="0" borderId="2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13" xfId="1" applyFont="1" applyBorder="1" applyAlignment="1">
      <alignment horizont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7" fillId="0" borderId="4" xfId="1" applyFont="1" applyFill="1" applyBorder="1" applyAlignment="1" applyProtection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8" fillId="0" borderId="5" xfId="1" applyFont="1" applyFill="1" applyBorder="1" applyAlignment="1" applyProtection="1">
      <alignment horizontal="center" vertical="center"/>
    </xf>
    <xf numFmtId="0" fontId="8" fillId="0" borderId="6" xfId="1" applyFont="1" applyFill="1" applyBorder="1" applyAlignment="1" applyProtection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3" borderId="20" xfId="0" applyFont="1" applyFill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3" borderId="17" xfId="0" applyFont="1" applyFill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178" fontId="19" fillId="0" borderId="5" xfId="0" applyNumberFormat="1" applyFont="1" applyBorder="1" applyAlignment="1">
      <alignment horizontal="center" vertical="center"/>
    </xf>
    <xf numFmtId="0" fontId="17" fillId="4" borderId="23" xfId="0" applyFont="1" applyFill="1" applyBorder="1" applyAlignment="1">
      <alignment horizontal="center" vertical="center"/>
    </xf>
    <xf numFmtId="178" fontId="19" fillId="0" borderId="24" xfId="0" applyNumberFormat="1" applyFont="1" applyBorder="1" applyAlignment="1">
      <alignment horizontal="center" vertical="center"/>
    </xf>
    <xf numFmtId="178" fontId="23" fillId="0" borderId="5" xfId="0" applyNumberFormat="1" applyFont="1" applyBorder="1" applyAlignment="1">
      <alignment horizontal="center" vertical="center"/>
    </xf>
    <xf numFmtId="0" fontId="24" fillId="4" borderId="23" xfId="0" applyFont="1" applyFill="1" applyBorder="1" applyAlignment="1">
      <alignment horizontal="center" vertical="center"/>
    </xf>
    <xf numFmtId="178" fontId="23" fillId="0" borderId="24" xfId="0" applyNumberFormat="1" applyFont="1" applyBorder="1" applyAlignment="1">
      <alignment horizontal="center" vertical="center"/>
    </xf>
    <xf numFmtId="0" fontId="17" fillId="4" borderId="25" xfId="0" applyFont="1" applyFill="1" applyBorder="1" applyAlignment="1">
      <alignment horizontal="center" vertical="center"/>
    </xf>
    <xf numFmtId="178" fontId="19" fillId="0" borderId="26" xfId="0" applyNumberFormat="1" applyFont="1" applyBorder="1" applyAlignment="1">
      <alignment horizontal="center" vertical="center"/>
    </xf>
    <xf numFmtId="178" fontId="25" fillId="0" borderId="5" xfId="11" applyNumberFormat="1" applyFont="1" applyBorder="1" applyAlignment="1">
      <alignment horizontal="center"/>
    </xf>
    <xf numFmtId="178" fontId="26" fillId="0" borderId="5" xfId="11" applyNumberFormat="1" applyFont="1" applyBorder="1" applyAlignment="1">
      <alignment horizontal="center"/>
    </xf>
    <xf numFmtId="178" fontId="27" fillId="0" borderId="5" xfId="11" applyNumberFormat="1" applyFont="1" applyBorder="1" applyAlignment="1">
      <alignment horizontal="center"/>
    </xf>
    <xf numFmtId="49" fontId="26" fillId="5" borderId="5" xfId="4" applyNumberFormat="1" applyFont="1" applyFill="1" applyBorder="1" applyAlignment="1">
      <alignment horizontal="center" vertical="center"/>
    </xf>
    <xf numFmtId="178" fontId="27" fillId="2" borderId="5" xfId="11" applyNumberFormat="1" applyFont="1" applyFill="1" applyBorder="1" applyAlignment="1">
      <alignment horizontal="center"/>
    </xf>
    <xf numFmtId="49" fontId="28" fillId="5" borderId="5" xfId="4" applyNumberFormat="1" applyFont="1" applyFill="1" applyBorder="1" applyAlignment="1">
      <alignment horizontal="center" vertical="center"/>
    </xf>
    <xf numFmtId="0" fontId="26" fillId="0" borderId="5" xfId="0" applyFont="1" applyBorder="1" applyAlignment="1">
      <alignment horizontal="left" shrinkToFit="1"/>
    </xf>
    <xf numFmtId="0" fontId="18" fillId="0" borderId="27" xfId="0" applyFont="1" applyBorder="1" applyAlignment="1">
      <alignment shrinkToFit="1"/>
    </xf>
    <xf numFmtId="0" fontId="20" fillId="0" borderId="27" xfId="0" applyFont="1" applyBorder="1" applyAlignment="1">
      <alignment shrinkToFit="1"/>
    </xf>
    <xf numFmtId="58" fontId="20" fillId="0" borderId="27" xfId="0" applyNumberFormat="1" applyFont="1" applyBorder="1" applyAlignment="1">
      <alignment shrinkToFit="1"/>
    </xf>
    <xf numFmtId="0" fontId="20" fillId="2" borderId="27" xfId="0" applyFont="1" applyFill="1" applyBorder="1" applyAlignment="1">
      <alignment shrinkToFit="1"/>
    </xf>
  </cellXfs>
  <cellStyles count="12">
    <cellStyle name="常规" xfId="0" builtinId="0"/>
    <cellStyle name="常规 10 10" xfId="7" xr:uid="{00000000-0005-0000-0000-000000000000}"/>
    <cellStyle name="常规 11" xfId="8" xr:uid="{00000000-0005-0000-0000-000001000000}"/>
    <cellStyle name="常规 2" xfId="2" xr:uid="{00000000-0005-0000-0000-000002000000}"/>
    <cellStyle name="常规 3" xfId="1" xr:uid="{00000000-0005-0000-0000-000003000000}"/>
    <cellStyle name="常规 38 10 3 2" xfId="6" xr:uid="{00000000-0005-0000-0000-000004000000}"/>
    <cellStyle name="常规 4" xfId="3" xr:uid="{00000000-0005-0000-0000-000005000000}"/>
    <cellStyle name="常规 40" xfId="5" xr:uid="{00000000-0005-0000-0000-000006000000}"/>
    <cellStyle name="常规 40 5 2 2" xfId="11" xr:uid="{8F31EBD3-9B86-4371-87BF-BF17E09251AA}"/>
    <cellStyle name="常规_110509_2006-09-28" xfId="4" xr:uid="{00000000-0005-0000-0000-000007000000}"/>
    <cellStyle name="超链接" xfId="9" builtinId="8" hidden="1"/>
    <cellStyle name="已访问的超链接" xfId="10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21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7BAD96FD-3E56-4D6C-AB02-3F35341BDDA4}"/>
            </a:ext>
          </a:extLst>
        </xdr:cNvPr>
        <xdr:cNvSpPr txBox="1">
          <a:spLocks noChangeArrowheads="1"/>
        </xdr:cNvSpPr>
      </xdr:nvSpPr>
      <xdr:spPr bwMode="auto">
        <a:xfrm>
          <a:off x="0" y="734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8A0BB99C-C70A-4074-9A32-969113B611EC}"/>
            </a:ext>
          </a:extLst>
        </xdr:cNvPr>
        <xdr:cNvSpPr txBox="1">
          <a:spLocks noChangeArrowheads="1"/>
        </xdr:cNvSpPr>
      </xdr:nvSpPr>
      <xdr:spPr bwMode="auto">
        <a:xfrm>
          <a:off x="0" y="6372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A6E0A9EF-A9F6-415B-B655-38C28DF03844}"/>
            </a:ext>
          </a:extLst>
        </xdr:cNvPr>
        <xdr:cNvSpPr txBox="1">
          <a:spLocks noChangeArrowheads="1"/>
        </xdr:cNvSpPr>
      </xdr:nvSpPr>
      <xdr:spPr bwMode="auto">
        <a:xfrm>
          <a:off x="0" y="6372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AF272F04-79C4-43FF-81B0-DDBBE3580AF5}"/>
            </a:ext>
          </a:extLst>
        </xdr:cNvPr>
        <xdr:cNvSpPr txBox="1">
          <a:spLocks noChangeArrowheads="1"/>
        </xdr:cNvSpPr>
      </xdr:nvSpPr>
      <xdr:spPr bwMode="auto">
        <a:xfrm>
          <a:off x="0" y="669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CF9FA660-BDA9-4E59-9304-AD3380D63BF4}"/>
            </a:ext>
          </a:extLst>
        </xdr:cNvPr>
        <xdr:cNvSpPr txBox="1">
          <a:spLocks noChangeArrowheads="1"/>
        </xdr:cNvSpPr>
      </xdr:nvSpPr>
      <xdr:spPr bwMode="auto">
        <a:xfrm>
          <a:off x="0" y="734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E0B437AE-544B-418B-8EA3-E4813B1D0A7C}"/>
            </a:ext>
          </a:extLst>
        </xdr:cNvPr>
        <xdr:cNvSpPr txBox="1">
          <a:spLocks noChangeArrowheads="1"/>
        </xdr:cNvSpPr>
      </xdr:nvSpPr>
      <xdr:spPr bwMode="auto">
        <a:xfrm>
          <a:off x="0" y="734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3DC6126-93B1-40D2-8DEB-258DE6E35FD2}"/>
            </a:ext>
          </a:extLst>
        </xdr:cNvPr>
        <xdr:cNvSpPr txBox="1">
          <a:spLocks noChangeArrowheads="1"/>
        </xdr:cNvSpPr>
      </xdr:nvSpPr>
      <xdr:spPr bwMode="auto">
        <a:xfrm>
          <a:off x="0" y="6372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8CFD17A3-987F-4F44-8F34-F0093CE39AD0}"/>
            </a:ext>
          </a:extLst>
        </xdr:cNvPr>
        <xdr:cNvSpPr txBox="1">
          <a:spLocks noChangeArrowheads="1"/>
        </xdr:cNvSpPr>
      </xdr:nvSpPr>
      <xdr:spPr bwMode="auto">
        <a:xfrm>
          <a:off x="0" y="6372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E0C862A5-FCC8-47A9-9186-5EB44DDC8229}"/>
            </a:ext>
          </a:extLst>
        </xdr:cNvPr>
        <xdr:cNvSpPr txBox="1">
          <a:spLocks noChangeArrowheads="1"/>
        </xdr:cNvSpPr>
      </xdr:nvSpPr>
      <xdr:spPr bwMode="auto">
        <a:xfrm>
          <a:off x="0" y="669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A64A849C-0A40-4CE9-AB62-6AC4BA9251B6}"/>
            </a:ext>
          </a:extLst>
        </xdr:cNvPr>
        <xdr:cNvSpPr txBox="1">
          <a:spLocks noChangeArrowheads="1"/>
        </xdr:cNvSpPr>
      </xdr:nvSpPr>
      <xdr:spPr bwMode="auto">
        <a:xfrm>
          <a:off x="0" y="734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8FCC65B1-C8A5-405E-A978-B933DC59BD03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27D96C49-C73D-435E-90CE-5A623A31032B}"/>
            </a:ext>
          </a:extLst>
        </xdr:cNvPr>
        <xdr:cNvSpPr txBox="1">
          <a:spLocks noChangeArrowheads="1"/>
        </xdr:cNvSpPr>
      </xdr:nvSpPr>
      <xdr:spPr bwMode="auto">
        <a:xfrm>
          <a:off x="0" y="669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2311C648-D9D5-4746-8847-549E4F538C66}"/>
            </a:ext>
          </a:extLst>
        </xdr:cNvPr>
        <xdr:cNvSpPr txBox="1">
          <a:spLocks noChangeArrowheads="1"/>
        </xdr:cNvSpPr>
      </xdr:nvSpPr>
      <xdr:spPr bwMode="auto">
        <a:xfrm>
          <a:off x="0" y="669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9C14C925-896B-4FC3-A478-7B81828EEB6C}"/>
            </a:ext>
          </a:extLst>
        </xdr:cNvPr>
        <xdr:cNvSpPr txBox="1">
          <a:spLocks noChangeArrowheads="1"/>
        </xdr:cNvSpPr>
      </xdr:nvSpPr>
      <xdr:spPr bwMode="auto">
        <a:xfrm>
          <a:off x="0" y="7019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S26"/>
  <sheetViews>
    <sheetView tabSelected="1" zoomScale="90" zoomScaleNormal="90" zoomScalePageLayoutView="125" workbookViewId="0">
      <selection activeCell="D6" sqref="D6"/>
    </sheetView>
  </sheetViews>
  <sheetFormatPr defaultColWidth="9" defaultRowHeight="14.25" x14ac:dyDescent="0.15"/>
  <cols>
    <col min="1" max="1" width="13.625" style="24" customWidth="1"/>
    <col min="2" max="7" width="8.125" style="24" customWidth="1"/>
    <col min="8" max="8" width="1.375" style="24" customWidth="1"/>
    <col min="9" max="10" width="14.125" style="24" customWidth="1"/>
    <col min="11" max="11" width="15.125" style="24" customWidth="1"/>
    <col min="12" max="12" width="15.875" style="24" customWidth="1"/>
    <col min="13" max="13" width="17" style="24" customWidth="1"/>
    <col min="14" max="14" width="16.875" style="24" customWidth="1"/>
    <col min="15" max="15" width="9" style="32"/>
    <col min="16" max="253" width="9" style="24"/>
    <col min="254" max="16384" width="9" style="1"/>
  </cols>
  <sheetData>
    <row r="1" spans="1:253" ht="21" thickBot="1" x14ac:dyDescent="0.3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</row>
    <row r="2" spans="1:253" ht="15" customHeight="1" thickTop="1" x14ac:dyDescent="0.15">
      <c r="A2" s="2" t="s">
        <v>1</v>
      </c>
      <c r="B2" s="35" t="s">
        <v>70</v>
      </c>
      <c r="C2" s="35"/>
      <c r="D2" s="3" t="s">
        <v>2</v>
      </c>
      <c r="E2" s="36" t="s">
        <v>30</v>
      </c>
      <c r="F2" s="36"/>
      <c r="G2" s="36"/>
      <c r="H2" s="37"/>
      <c r="I2" s="4" t="s">
        <v>3</v>
      </c>
      <c r="J2" s="40" t="s">
        <v>19</v>
      </c>
      <c r="K2" s="40"/>
      <c r="L2" s="40"/>
      <c r="M2" s="40"/>
      <c r="N2" s="41"/>
      <c r="O2" s="3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</row>
    <row r="3" spans="1:253" ht="15" thickBot="1" x14ac:dyDescent="0.2">
      <c r="A3" s="42" t="s">
        <v>4</v>
      </c>
      <c r="B3" s="43" t="s">
        <v>5</v>
      </c>
      <c r="C3" s="43"/>
      <c r="D3" s="43"/>
      <c r="E3" s="43"/>
      <c r="F3" s="43"/>
      <c r="G3" s="43"/>
      <c r="H3" s="38"/>
      <c r="I3" s="44" t="s">
        <v>6</v>
      </c>
      <c r="J3" s="44"/>
      <c r="K3" s="44"/>
      <c r="L3" s="44"/>
      <c r="M3" s="44"/>
      <c r="N3" s="45"/>
      <c r="O3" s="3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</row>
    <row r="4" spans="1:253" ht="16.5" x14ac:dyDescent="0.15">
      <c r="A4" s="42"/>
      <c r="B4" s="46" t="s">
        <v>20</v>
      </c>
      <c r="C4" s="46" t="s">
        <v>21</v>
      </c>
      <c r="D4" s="47" t="s">
        <v>22</v>
      </c>
      <c r="E4" s="46" t="s">
        <v>23</v>
      </c>
      <c r="F4" s="46" t="s">
        <v>24</v>
      </c>
      <c r="G4" s="48" t="s">
        <v>25</v>
      </c>
      <c r="H4" s="38"/>
      <c r="I4" s="5" t="s">
        <v>17</v>
      </c>
      <c r="J4" s="5" t="s">
        <v>7</v>
      </c>
      <c r="K4" s="5" t="s">
        <v>8</v>
      </c>
      <c r="L4" s="28" t="s">
        <v>15</v>
      </c>
      <c r="M4" s="5" t="s">
        <v>9</v>
      </c>
      <c r="N4" s="5" t="s">
        <v>10</v>
      </c>
      <c r="O4" s="3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</row>
    <row r="5" spans="1:253" ht="17.25" thickBot="1" x14ac:dyDescent="0.2">
      <c r="A5" s="42"/>
      <c r="B5" s="49" t="s">
        <v>26</v>
      </c>
      <c r="C5" s="49" t="s">
        <v>27</v>
      </c>
      <c r="D5" s="50" t="s">
        <v>7</v>
      </c>
      <c r="E5" s="49" t="s">
        <v>28</v>
      </c>
      <c r="F5" s="49" t="s">
        <v>29</v>
      </c>
      <c r="G5" s="51" t="s">
        <v>9</v>
      </c>
      <c r="H5" s="38"/>
      <c r="I5" s="5" t="s">
        <v>16</v>
      </c>
      <c r="J5" s="5"/>
      <c r="K5" s="5" t="s">
        <v>69</v>
      </c>
      <c r="L5" s="29"/>
      <c r="M5" s="5"/>
      <c r="N5" s="5"/>
      <c r="O5" s="3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</row>
    <row r="6" spans="1:253" ht="15.75" x14ac:dyDescent="0.25">
      <c r="A6" s="67" t="s">
        <v>51</v>
      </c>
      <c r="B6" s="52">
        <f>C6-1</f>
        <v>53</v>
      </c>
      <c r="C6" s="52">
        <f>D6-2</f>
        <v>54</v>
      </c>
      <c r="D6" s="53">
        <v>56</v>
      </c>
      <c r="E6" s="52">
        <f>D6+2</f>
        <v>58</v>
      </c>
      <c r="F6" s="52">
        <f>E6+2</f>
        <v>60</v>
      </c>
      <c r="G6" s="54">
        <f>F6+1</f>
        <v>61</v>
      </c>
      <c r="H6" s="38"/>
      <c r="I6" s="6" t="s">
        <v>18</v>
      </c>
      <c r="J6" s="7"/>
      <c r="K6" s="8" t="s">
        <v>58</v>
      </c>
      <c r="L6" s="7"/>
      <c r="M6" s="7"/>
      <c r="N6" s="9"/>
      <c r="O6" s="3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</row>
    <row r="7" spans="1:253" ht="15" x14ac:dyDescent="0.15">
      <c r="A7" s="68" t="s">
        <v>52</v>
      </c>
      <c r="B7" s="52">
        <f t="shared" ref="B7:C8" si="0">C7-4</f>
        <v>118</v>
      </c>
      <c r="C7" s="52">
        <f t="shared" si="0"/>
        <v>122</v>
      </c>
      <c r="D7" s="53">
        <v>126</v>
      </c>
      <c r="E7" s="52">
        <f t="shared" ref="E7:F8" si="1">D7+4</f>
        <v>130</v>
      </c>
      <c r="F7" s="52">
        <f t="shared" si="1"/>
        <v>134</v>
      </c>
      <c r="G7" s="54">
        <f>F7+6</f>
        <v>140</v>
      </c>
      <c r="H7" s="38"/>
      <c r="I7" s="10"/>
      <c r="J7" s="11"/>
      <c r="K7" s="11" t="s">
        <v>59</v>
      </c>
      <c r="L7" s="11"/>
      <c r="M7" s="11"/>
      <c r="N7" s="12"/>
      <c r="O7" s="3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</row>
    <row r="8" spans="1:253" ht="15" x14ac:dyDescent="0.15">
      <c r="A8" s="69" t="s">
        <v>53</v>
      </c>
      <c r="B8" s="52">
        <f t="shared" si="0"/>
        <v>90</v>
      </c>
      <c r="C8" s="52">
        <f t="shared" si="0"/>
        <v>94</v>
      </c>
      <c r="D8" s="53">
        <v>98</v>
      </c>
      <c r="E8" s="52">
        <f t="shared" si="1"/>
        <v>102</v>
      </c>
      <c r="F8" s="52">
        <f t="shared" si="1"/>
        <v>106</v>
      </c>
      <c r="G8" s="54">
        <f>F8+6</f>
        <v>112</v>
      </c>
      <c r="H8" s="38"/>
      <c r="I8" s="10"/>
      <c r="J8" s="11"/>
      <c r="K8" s="11" t="s">
        <v>59</v>
      </c>
      <c r="L8" s="11"/>
      <c r="M8" s="11"/>
      <c r="N8" s="12"/>
      <c r="O8" s="3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</row>
    <row r="9" spans="1:253" ht="15.75" x14ac:dyDescent="0.25">
      <c r="A9" s="67" t="s">
        <v>54</v>
      </c>
      <c r="B9" s="55">
        <v>64.400000000000006</v>
      </c>
      <c r="C9" s="55">
        <v>66.2</v>
      </c>
      <c r="D9" s="56">
        <v>68</v>
      </c>
      <c r="E9" s="55">
        <v>69.8</v>
      </c>
      <c r="F9" s="55">
        <v>71.599999999999994</v>
      </c>
      <c r="G9" s="57">
        <v>74</v>
      </c>
      <c r="H9" s="38"/>
      <c r="I9" s="10"/>
      <c r="J9" s="11"/>
      <c r="K9" s="11" t="s">
        <v>60</v>
      </c>
      <c r="L9" s="11"/>
      <c r="M9" s="11"/>
      <c r="N9" s="12"/>
      <c r="O9" s="3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</row>
    <row r="10" spans="1:253" ht="15.75" x14ac:dyDescent="0.25">
      <c r="A10" s="67" t="s">
        <v>55</v>
      </c>
      <c r="B10" s="55">
        <v>41.4</v>
      </c>
      <c r="C10" s="55">
        <v>41.4</v>
      </c>
      <c r="D10" s="56">
        <v>42</v>
      </c>
      <c r="E10" s="55">
        <v>42.6</v>
      </c>
      <c r="F10" s="55">
        <v>43.2</v>
      </c>
      <c r="G10" s="57">
        <v>43.2</v>
      </c>
      <c r="H10" s="38"/>
      <c r="I10" s="10"/>
      <c r="J10" s="11"/>
      <c r="K10" s="11" t="s">
        <v>61</v>
      </c>
      <c r="L10" s="11"/>
      <c r="M10" s="11"/>
      <c r="N10" s="12"/>
      <c r="O10" s="3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</row>
    <row r="11" spans="1:253" ht="15.75" x14ac:dyDescent="0.25">
      <c r="A11" s="67" t="s">
        <v>56</v>
      </c>
      <c r="B11" s="52">
        <f>C11-0.7</f>
        <v>17.100000000000001</v>
      </c>
      <c r="C11" s="52">
        <f>D11-0.7</f>
        <v>17.8</v>
      </c>
      <c r="D11" s="53">
        <v>18.5</v>
      </c>
      <c r="E11" s="52">
        <f>D11+0.7</f>
        <v>19.2</v>
      </c>
      <c r="F11" s="52">
        <f>E11+0.7</f>
        <v>19.899999999999999</v>
      </c>
      <c r="G11" s="54">
        <f>F11+0.8</f>
        <v>20.7</v>
      </c>
      <c r="H11" s="38"/>
      <c r="I11" s="10"/>
      <c r="J11" s="11"/>
      <c r="K11" s="11" t="s">
        <v>62</v>
      </c>
      <c r="L11" s="11"/>
      <c r="M11" s="11"/>
      <c r="N11" s="12"/>
      <c r="O11" s="3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</row>
    <row r="12" spans="1:253" ht="15" x14ac:dyDescent="0.15">
      <c r="A12" s="70" t="s">
        <v>57</v>
      </c>
      <c r="B12" s="52">
        <f>C12-0.4</f>
        <v>8.6999999999999993</v>
      </c>
      <c r="C12" s="52">
        <f>D12-0.4</f>
        <v>9.1</v>
      </c>
      <c r="D12" s="53">
        <v>9.5</v>
      </c>
      <c r="E12" s="52">
        <f>D12+0.4</f>
        <v>9.9</v>
      </c>
      <c r="F12" s="52">
        <f>E12+0.4</f>
        <v>10.3</v>
      </c>
      <c r="G12" s="54">
        <f>F12+0.6</f>
        <v>10.9</v>
      </c>
      <c r="H12" s="38"/>
      <c r="I12" s="10"/>
      <c r="J12" s="11"/>
      <c r="K12" s="11" t="s">
        <v>59</v>
      </c>
      <c r="L12" s="11"/>
      <c r="M12" s="11"/>
      <c r="N12" s="12"/>
      <c r="O12" s="3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</row>
    <row r="13" spans="1:253" ht="15" x14ac:dyDescent="0.15">
      <c r="A13" s="30"/>
      <c r="B13" s="52"/>
      <c r="C13" s="52"/>
      <c r="D13" s="58"/>
      <c r="E13" s="52"/>
      <c r="F13" s="52"/>
      <c r="G13" s="59"/>
      <c r="H13" s="38"/>
      <c r="I13" s="10"/>
      <c r="J13" s="11"/>
      <c r="K13" s="11"/>
      <c r="L13" s="11"/>
      <c r="M13" s="11"/>
      <c r="N13" s="12"/>
      <c r="O13" s="3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</row>
    <row r="14" spans="1:253" x14ac:dyDescent="0.15">
      <c r="A14" s="30"/>
      <c r="B14" s="60" t="s">
        <v>26</v>
      </c>
      <c r="C14" s="61" t="s">
        <v>27</v>
      </c>
      <c r="D14" s="61" t="s">
        <v>7</v>
      </c>
      <c r="E14" s="60" t="s">
        <v>28</v>
      </c>
      <c r="F14" s="60" t="s">
        <v>29</v>
      </c>
      <c r="G14" s="60" t="s">
        <v>9</v>
      </c>
      <c r="H14" s="38"/>
      <c r="I14" s="10"/>
      <c r="J14" s="11"/>
      <c r="K14" s="11"/>
      <c r="L14" s="11"/>
      <c r="M14" s="11"/>
      <c r="N14" s="12"/>
      <c r="O14" s="3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</row>
    <row r="15" spans="1:253" x14ac:dyDescent="0.15">
      <c r="A15" s="30"/>
      <c r="B15" s="61" t="s">
        <v>31</v>
      </c>
      <c r="C15" s="61" t="s">
        <v>32</v>
      </c>
      <c r="D15" s="61" t="s">
        <v>33</v>
      </c>
      <c r="E15" s="61" t="s">
        <v>34</v>
      </c>
      <c r="F15" s="61" t="s">
        <v>35</v>
      </c>
      <c r="G15" s="61" t="s">
        <v>36</v>
      </c>
      <c r="H15" s="38"/>
      <c r="I15" s="10"/>
      <c r="J15" s="11"/>
      <c r="K15" s="11"/>
      <c r="L15" s="11"/>
      <c r="M15" s="11"/>
      <c r="N15" s="12"/>
      <c r="O15" s="3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</row>
    <row r="16" spans="1:253" x14ac:dyDescent="0.15">
      <c r="A16" s="66" t="s">
        <v>44</v>
      </c>
      <c r="B16" s="62">
        <f>C16-1.5</f>
        <v>64</v>
      </c>
      <c r="C16" s="62">
        <f>D16-1.5</f>
        <v>65.5</v>
      </c>
      <c r="D16" s="63" t="s">
        <v>37</v>
      </c>
      <c r="E16" s="62">
        <f>D16+1.5</f>
        <v>68.5</v>
      </c>
      <c r="F16" s="62">
        <f>E16+1.5</f>
        <v>70</v>
      </c>
      <c r="G16" s="62">
        <f>F16+1.5</f>
        <v>71.5</v>
      </c>
      <c r="H16" s="38"/>
      <c r="I16" s="10"/>
      <c r="J16" s="11"/>
      <c r="K16" s="11" t="s">
        <v>63</v>
      </c>
      <c r="L16" s="11"/>
      <c r="M16" s="11"/>
      <c r="N16" s="12"/>
      <c r="O16" s="3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</row>
    <row r="17" spans="1:253" x14ac:dyDescent="0.15">
      <c r="A17" s="66" t="s">
        <v>45</v>
      </c>
      <c r="B17" s="64">
        <f>C17-4</f>
        <v>64</v>
      </c>
      <c r="C17" s="64">
        <f>D17-4</f>
        <v>68</v>
      </c>
      <c r="D17" s="63" t="s">
        <v>38</v>
      </c>
      <c r="E17" s="64">
        <f>D17+4</f>
        <v>76</v>
      </c>
      <c r="F17" s="64">
        <f>E17+5</f>
        <v>81</v>
      </c>
      <c r="G17" s="64">
        <f>F17+6</f>
        <v>87</v>
      </c>
      <c r="H17" s="38"/>
      <c r="I17" s="10"/>
      <c r="J17" s="11"/>
      <c r="K17" s="11" t="s">
        <v>59</v>
      </c>
      <c r="L17" s="11"/>
      <c r="M17" s="11"/>
      <c r="N17" s="12"/>
      <c r="O17" s="3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</row>
    <row r="18" spans="1:253" x14ac:dyDescent="0.15">
      <c r="A18" s="66" t="s">
        <v>46</v>
      </c>
      <c r="B18" s="64">
        <f>C18-3.6</f>
        <v>90.800000000000011</v>
      </c>
      <c r="C18" s="64">
        <f>D18-3.6</f>
        <v>94.4</v>
      </c>
      <c r="D18" s="63" t="s">
        <v>39</v>
      </c>
      <c r="E18" s="64">
        <f>D18+4</f>
        <v>102</v>
      </c>
      <c r="F18" s="64">
        <f>E18+4</f>
        <v>106</v>
      </c>
      <c r="G18" s="64">
        <f>F18+4</f>
        <v>110</v>
      </c>
      <c r="H18" s="38"/>
      <c r="I18" s="10"/>
      <c r="J18" s="11"/>
      <c r="K18" s="11" t="s">
        <v>64</v>
      </c>
      <c r="L18" s="11"/>
      <c r="M18" s="11"/>
      <c r="N18" s="12"/>
      <c r="O18" s="3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</row>
    <row r="19" spans="1:253" x14ac:dyDescent="0.15">
      <c r="A19" s="66" t="s">
        <v>47</v>
      </c>
      <c r="B19" s="64">
        <f>C19-1.15</f>
        <v>27.200000000000003</v>
      </c>
      <c r="C19" s="64">
        <f>D19-1.15</f>
        <v>28.35</v>
      </c>
      <c r="D19" s="65" t="s">
        <v>40</v>
      </c>
      <c r="E19" s="64">
        <f>D19+1.3</f>
        <v>30.8</v>
      </c>
      <c r="F19" s="64">
        <f>E19+1.3</f>
        <v>32.1</v>
      </c>
      <c r="G19" s="64">
        <f>F19+1.3</f>
        <v>33.4</v>
      </c>
      <c r="H19" s="38"/>
      <c r="I19" s="10"/>
      <c r="J19" s="11"/>
      <c r="K19" s="11" t="s">
        <v>65</v>
      </c>
      <c r="L19" s="11"/>
      <c r="M19" s="11"/>
      <c r="N19" s="12"/>
      <c r="O19" s="3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</row>
    <row r="20" spans="1:253" x14ac:dyDescent="0.15">
      <c r="A20" s="66" t="s">
        <v>48</v>
      </c>
      <c r="B20" s="64">
        <f>C20-0.5</f>
        <v>12</v>
      </c>
      <c r="C20" s="64">
        <f>D20-0.5</f>
        <v>12.5</v>
      </c>
      <c r="D20" s="63" t="s">
        <v>41</v>
      </c>
      <c r="E20" s="64">
        <f>D20+0.5</f>
        <v>13.5</v>
      </c>
      <c r="F20" s="64">
        <f>E20+0.5</f>
        <v>14</v>
      </c>
      <c r="G20" s="64">
        <f>F20+0.7</f>
        <v>14.7</v>
      </c>
      <c r="H20" s="38"/>
      <c r="I20" s="10"/>
      <c r="J20" s="11"/>
      <c r="K20" s="11" t="s">
        <v>63</v>
      </c>
      <c r="L20" s="11"/>
      <c r="M20" s="11"/>
      <c r="N20" s="12"/>
      <c r="O20" s="3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</row>
    <row r="21" spans="1:253" x14ac:dyDescent="0.15">
      <c r="A21" s="66" t="s">
        <v>49</v>
      </c>
      <c r="B21" s="64">
        <f>C21-0.7</f>
        <v>26.2</v>
      </c>
      <c r="C21" s="64">
        <f>D21-0.6</f>
        <v>26.9</v>
      </c>
      <c r="D21" s="63" t="s">
        <v>42</v>
      </c>
      <c r="E21" s="64">
        <f>D21+0.6</f>
        <v>28.1</v>
      </c>
      <c r="F21" s="64">
        <f>E21+0.7</f>
        <v>28.8</v>
      </c>
      <c r="G21" s="64">
        <f>F21+0.6</f>
        <v>29.400000000000002</v>
      </c>
      <c r="H21" s="38"/>
      <c r="I21" s="10"/>
      <c r="J21" s="11"/>
      <c r="K21" s="11" t="s">
        <v>66</v>
      </c>
      <c r="L21" s="11"/>
      <c r="M21" s="11"/>
      <c r="N21" s="12"/>
      <c r="O21" s="3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</row>
    <row r="22" spans="1:253" x14ac:dyDescent="0.15">
      <c r="A22" s="66" t="s">
        <v>50</v>
      </c>
      <c r="B22" s="64">
        <f>C22-0.9</f>
        <v>35.700000000000003</v>
      </c>
      <c r="C22" s="64">
        <f>D22-0.9</f>
        <v>36.6</v>
      </c>
      <c r="D22" s="63" t="s">
        <v>43</v>
      </c>
      <c r="E22" s="64">
        <f>D22+1.1</f>
        <v>38.6</v>
      </c>
      <c r="F22" s="64">
        <f>E22+1.1</f>
        <v>39.700000000000003</v>
      </c>
      <c r="G22" s="64">
        <f>F22+1.1</f>
        <v>40.800000000000004</v>
      </c>
      <c r="H22" s="38"/>
      <c r="I22" s="10"/>
      <c r="J22" s="11"/>
      <c r="K22" s="11" t="s">
        <v>67</v>
      </c>
      <c r="L22" s="11"/>
      <c r="M22" s="11"/>
      <c r="N22" s="12"/>
      <c r="O22" s="3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</row>
    <row r="23" spans="1:253" ht="17.25" thickBot="1" x14ac:dyDescent="0.2">
      <c r="A23" s="13"/>
      <c r="B23" s="14"/>
      <c r="C23" s="14"/>
      <c r="D23" s="15"/>
      <c r="E23" s="14"/>
      <c r="F23" s="14"/>
      <c r="G23" s="14"/>
      <c r="H23" s="39"/>
      <c r="I23" s="16"/>
      <c r="J23" s="17"/>
      <c r="K23" s="18" t="s">
        <v>68</v>
      </c>
      <c r="L23" s="17"/>
      <c r="M23" s="17"/>
      <c r="N23" s="19"/>
      <c r="O23" s="3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</row>
    <row r="24" spans="1:253" ht="17.25" thickTop="1" x14ac:dyDescent="0.15">
      <c r="A24" s="20"/>
      <c r="B24" s="21"/>
      <c r="C24" s="21"/>
      <c r="D24" s="22"/>
      <c r="E24" s="21"/>
      <c r="F24" s="21"/>
      <c r="G24" s="23"/>
      <c r="O24" s="3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</row>
    <row r="25" spans="1:253" x14ac:dyDescent="0.15">
      <c r="A25" s="25" t="s">
        <v>11</v>
      </c>
      <c r="B25" s="25"/>
      <c r="C25" s="25"/>
      <c r="O25" s="3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</row>
    <row r="26" spans="1:253" x14ac:dyDescent="0.15">
      <c r="I26" s="26" t="s">
        <v>12</v>
      </c>
      <c r="J26" s="27">
        <v>44681</v>
      </c>
      <c r="K26" s="26" t="s">
        <v>13</v>
      </c>
      <c r="L26" s="26"/>
      <c r="M26" s="26" t="s">
        <v>14</v>
      </c>
      <c r="O26" s="3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</row>
  </sheetData>
  <mergeCells count="8">
    <mergeCell ref="A1:N1"/>
    <mergeCell ref="B2:C2"/>
    <mergeCell ref="E2:G2"/>
    <mergeCell ref="H2:H23"/>
    <mergeCell ref="J2:N2"/>
    <mergeCell ref="A3:A5"/>
    <mergeCell ref="B3:G3"/>
    <mergeCell ref="I3:N3"/>
  </mergeCells>
  <phoneticPr fontId="3" type="noConversion"/>
  <pageMargins left="0.75" right="0.75" top="1" bottom="1" header="0.5" footer="0.5"/>
  <pageSetup paperSize="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首期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2020-03-07T06:02:49Z</dcterms:created>
  <dcterms:modified xsi:type="dcterms:W3CDTF">2022-04-30T01:14:15Z</dcterms:modified>
</cp:coreProperties>
</file>