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<sst xmlns="http://schemas.openxmlformats.org/spreadsheetml/2006/main" count="809" uniqueCount="319">
  <si>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</si>
  <si>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</si>
  <si>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</si>
  <si>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</si>
  <si>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</si>
  <si>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</si>
  <si>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</si>
  <si>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</si>
  <si>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</si>
  <si>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</si>
  <si>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</si>
  <si>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</si>
  <si>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</si>
  <si>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</si>
  <si>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</si>
  <si>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</si>
  <si>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</si>
  <si>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</si>
  <si>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</si>
  <si>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</si>
  <si>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</si>
  <si>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</si>
  <si>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</si>
  <si>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</si>
  <si>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</si>
  <si>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</si>
  <si>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</si>
  <si>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</si>
  <si>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</si>
  <si>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</si>
  <si>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</si>
  <si>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</si>
  <si>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</si>
  <si>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</si>
  <si>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</si>
  <si>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</si>
  <si>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</si>
  <si>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</si>
  <si>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</si>
  <si>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</si>
  <si>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</si>
  <si>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</si>
  <si>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</si>
  <si>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</si>
  <si>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</si>
  <si>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</si>
  <si>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</si>
  <si>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</si>
  <si>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</si>
  <si>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</si>
  <si>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</si>
  <si>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</si>
  <si>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</si>
  <si>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</si>
  <si>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</si>
  <si>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</si>
  <si>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</si>
  <si>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日升</t>
  </si>
  <si>
    <t>生产工厂</t>
  </si>
  <si>
    <t>东港宏旭</t>
  </si>
  <si>
    <t>订单基础信息</t>
  </si>
  <si>
    <t>生产•出货进度</t>
  </si>
  <si>
    <t>指示•确认资料</t>
  </si>
  <si>
    <t>款号</t>
  </si>
  <si>
    <t>TAWWCK91927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</si>
  <si>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</si>
  <si>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</si>
  <si>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</si>
  <si>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</si>
  <si>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</si>
  <si>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</si>
  <si>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</si>
  <si>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</si>
  <si>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</si>
  <si>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</si>
  <si>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</si>
  <si>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</si>
  <si>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</si>
  <si>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</si>
  <si>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</si>
  <si>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</si>
  <si>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</si>
  <si>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</si>
  <si>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</si>
  <si>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</si>
  <si>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</si>
  <si>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</si>
  <si>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</si>
  <si>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</si>
  <si>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</si>
  <si>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</si>
  <si>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</si>
  <si>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</si>
  <si>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</si>
  <si>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</si>
  <si>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</si>
  <si>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</si>
  <si>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</si>
  <si>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</si>
  <si>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</si>
  <si>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</si>
  <si>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</si>
  <si>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</si>
  <si>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</si>
  <si>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</si>
  <si>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问题描述：工厂验料无异常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</si>
  <si>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</si>
  <si>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</si>
  <si>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</si>
  <si>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</si>
  <si>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</si>
  <si>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</si>
  <si>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</si>
  <si>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</si>
  <si>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</si>
  <si>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</si>
  <si>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</si>
  <si>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</si>
  <si>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</si>
  <si>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</si>
  <si>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铁蓝灰：L#3件套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</si>
  <si>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</si>
  <si>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</si>
  <si>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</si>
  <si>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</si>
  <si>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</si>
  <si>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1，内件：里子袋布褶皱，请工厂注意改进。</t>
  </si>
  <si>
    <t>2，内件：门襟有左右吃纵不匀现象，请注意改进。</t>
  </si>
  <si>
    <t>3，内件：下摆要直顺，线迹要顺直，请注意改进。</t>
  </si>
  <si>
    <t>4，内件：领子上止口线迹要宽窄均匀，不能反吐。</t>
  </si>
  <si>
    <t>5，外件：袖笼左右压胶平整度不一致，要平服，请及时改进。</t>
  </si>
  <si>
    <t>6，外件：帽子拼缝压胶褶皱，死折，大货不能接受。</t>
  </si>
  <si>
    <t>7，外件：帽后下线迹，领后褶皱，大货不能接受。</t>
  </si>
  <si>
    <t>8，外件：门襟没洗就起泡的，大货不能接受。</t>
  </si>
  <si>
    <t>9，外件：袖口条紧面松，褶皱，请及时改进。</t>
  </si>
  <si>
    <t>10，规格也要保证洗前洗后在误差范围内。</t>
  </si>
  <si>
    <t>以上问题请及时改正。</t>
  </si>
  <si>
    <t>【耐洗水确认】</t>
  </si>
  <si>
    <t>粘衬</t>
  </si>
  <si>
    <t>胶膜</t>
  </si>
  <si>
    <t>扭曲</t>
  </si>
  <si>
    <t>补充事项：门襟压胶洗前洗后有起泡现象，大货不能接受。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</si>
  <si>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</si>
  <si>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</si>
  <si>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</si>
  <si>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</si>
  <si>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</si>
  <si>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</si>
  <si>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工厂负责人</t>
  </si>
  <si>
    <t>于家和</t>
  </si>
  <si>
    <t>【整改结果】</t>
  </si>
  <si>
    <t>复核时间</t>
  </si>
  <si>
    <t>QC规格测量表</t>
  </si>
  <si>
    <t>日升-东港宏旭</t>
  </si>
  <si>
    <t>部位名称</t>
  </si>
  <si>
    <t>指示规格  FINAL SPEC（外件）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</si>
  <si>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</si>
  <si>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</si>
  <si>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</si>
  <si>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</si>
  <si>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</si>
  <si>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</si>
  <si>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</si>
  <si>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</si>
  <si>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</si>
  <si>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</si>
  <si>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前中长</t>
  </si>
  <si>
    <t>前中拉链长</t>
  </si>
  <si>
    <t>内主项拉链</t>
  </si>
  <si>
    <t>胸围</t>
  </si>
  <si>
    <t>腰围</t>
  </si>
  <si>
    <t>摆围</t>
  </si>
  <si>
    <t>肩宽</t>
  </si>
  <si>
    <t>肩点袖长</t>
  </si>
  <si>
    <t>袖肥/2（参考值见注解）</t>
  </si>
  <si>
    <t>袖肘围/2</t>
  </si>
  <si>
    <t>袖口围/2平量</t>
  </si>
  <si>
    <t>上领围</t>
  </si>
  <si>
    <t>指示规格  FINAL SPEC（内件）</t>
  </si>
  <si>
    <t>袖口围/3拉量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</si>
  <si>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</si>
  <si>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</si>
  <si>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</si>
  <si>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</si>
  <si>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</si>
  <si>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</si>
  <si>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</si>
  <si>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</si>
  <si>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</si>
  <si>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</si>
  <si>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</si>
  <si>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</si>
  <si>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</si>
  <si>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</si>
  <si>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</si>
  <si>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</si>
  <si>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</si>
  <si>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</si>
  <si>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</si>
  <si>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</si>
  <si>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</si>
  <si>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</si>
  <si>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</si>
  <si>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</si>
  <si>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</si>
  <si>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</si>
  <si>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</si>
  <si>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</si>
  <si>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</si>
  <si>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</si>
  <si>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</si>
  <si>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</si>
  <si>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</si>
  <si>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</si>
  <si>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</si>
  <si>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</si>
  <si>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</si>
  <si>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</si>
  <si>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</si>
  <si>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</si>
  <si>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</si>
  <si>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</si>
  <si>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</si>
  <si>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</si>
  <si>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</si>
  <si>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</si>
  <si>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</si>
  <si>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</si>
  <si>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</si>
  <si>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</si>
  <si>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</si>
  <si>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</si>
  <si>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</si>
  <si>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</si>
  <si>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</si>
  <si>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</si>
  <si>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</si>
  <si>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</si>
  <si>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</si>
  <si>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</si>
  <si>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</si>
  <si>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</si>
  <si>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</si>
  <si>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</si>
  <si>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黑色（洗前）</t>
  </si>
  <si>
    <t>0.5</t>
  </si>
  <si>
    <t>0</t>
  </si>
  <si>
    <t>-1</t>
  </si>
  <si>
    <t>-0.5</t>
  </si>
  <si>
    <t>1</t>
  </si>
  <si>
    <t>验货时间：3-16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</si>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</sst>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/>
    <xf numFmtId="42" fontId="38" fillId="0" borderId="0" applyFont="0" applyFill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1" borderId="63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3" borderId="68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65" applyNumberFormat="0" applyFill="0" applyAlignment="0" applyProtection="0">
      <alignment vertical="center"/>
    </xf>
    <xf numFmtId="0" fontId="52" fillId="0" borderId="65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5" fillId="0" borderId="61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50" fillId="21" borderId="67" applyNumberFormat="0" applyAlignment="0" applyProtection="0">
      <alignment vertical="center"/>
    </xf>
    <xf numFmtId="0" fontId="53" fillId="21" borderId="63" applyNumberFormat="0" applyAlignment="0" applyProtection="0">
      <alignment vertical="center"/>
    </xf>
    <xf numFmtId="0" fontId="40" fillId="10" borderId="62" applyNumberForma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9" fillId="0" borderId="66" applyNumberFormat="0" applyFill="0" applyAlignment="0" applyProtection="0">
      <alignment vertical="center"/>
    </xf>
    <xf numFmtId="0" fontId="43" fillId="0" borderId="64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54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8" fillId="0" borderId="0">
      <alignment vertical="center"/>
    </xf>
    <xf numFmtId="0" fontId="12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2" applyFont="1" applyFill="1"/>
    <xf numFmtId="0" fontId="10" fillId="3" borderId="0" xfId="52" applyFont="1" applyFill="1" applyBorder="1" applyAlignment="1">
      <alignment horizontal="center"/>
    </xf>
    <xf numFmtId="0" fontId="9" fillId="3" borderId="0" xfId="52" applyFont="1" applyFill="1" applyBorder="1" applyAlignment="1">
      <alignment horizontal="center"/>
    </xf>
    <xf numFmtId="0" fontId="10" fillId="3" borderId="9" xfId="51" applyFont="1" applyFill="1" applyBorder="1" applyAlignment="1">
      <alignment horizontal="left" vertical="center"/>
    </xf>
    <xf numFmtId="0" fontId="9" fillId="3" borderId="10" xfId="51" applyFont="1" applyFill="1" applyBorder="1" applyAlignment="1">
      <alignment horizontal="center" vertical="center"/>
    </xf>
    <xf numFmtId="0" fontId="10" fillId="3" borderId="10" xfId="51" applyFont="1" applyFill="1" applyBorder="1" applyAlignment="1">
      <alignment vertical="center"/>
    </xf>
    <xf numFmtId="0" fontId="10" fillId="3" borderId="11" xfId="52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/>
    </xf>
    <xf numFmtId="0" fontId="12" fillId="0" borderId="2" xfId="54" applyFont="1" applyFill="1" applyBorder="1" applyAlignment="1">
      <alignment horizontal="center"/>
    </xf>
    <xf numFmtId="0" fontId="13" fillId="0" borderId="2" xfId="54" applyFont="1" applyFill="1" applyBorder="1" applyAlignment="1">
      <alignment horizontal="center"/>
    </xf>
    <xf numFmtId="0" fontId="14" fillId="0" borderId="11" xfId="53" applyFont="1" applyFill="1" applyBorder="1" applyAlignment="1">
      <alignment horizontal="center"/>
    </xf>
    <xf numFmtId="176" fontId="15" fillId="0" borderId="2" xfId="53" applyNumberFormat="1" applyFont="1" applyFill="1" applyBorder="1" applyAlignment="1">
      <alignment horizontal="center"/>
    </xf>
    <xf numFmtId="176" fontId="15" fillId="4" borderId="2" xfId="53" applyNumberFormat="1" applyFont="1" applyFill="1" applyBorder="1" applyAlignment="1">
      <alignment horizontal="center"/>
    </xf>
    <xf numFmtId="0" fontId="16" fillId="0" borderId="11" xfId="53" applyFont="1" applyFill="1" applyBorder="1" applyAlignment="1">
      <alignment horizontal="center"/>
    </xf>
    <xf numFmtId="176" fontId="15" fillId="3" borderId="2" xfId="53" applyNumberFormat="1" applyFont="1" applyFill="1" applyBorder="1" applyAlignment="1">
      <alignment horizontal="center"/>
    </xf>
    <xf numFmtId="176" fontId="14" fillId="0" borderId="2" xfId="53" applyNumberFormat="1" applyFont="1" applyFill="1" applyBorder="1" applyAlignment="1">
      <alignment horizontal="center"/>
    </xf>
    <xf numFmtId="176" fontId="14" fillId="4" borderId="2" xfId="53" applyNumberFormat="1" applyFont="1" applyFill="1" applyBorder="1" applyAlignment="1">
      <alignment horizontal="center"/>
    </xf>
    <xf numFmtId="0" fontId="15" fillId="4" borderId="2" xfId="39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/>
    </xf>
    <xf numFmtId="0" fontId="16" fillId="0" borderId="2" xfId="53" applyFont="1" applyFill="1" applyBorder="1" applyAlignment="1">
      <alignment horizontal="center"/>
    </xf>
    <xf numFmtId="0" fontId="14" fillId="4" borderId="0" xfId="54" applyFont="1" applyFill="1" applyAlignment="1">
      <alignment horizontal="center"/>
    </xf>
    <xf numFmtId="0" fontId="9" fillId="3" borderId="12" xfId="52" applyFont="1" applyFill="1" applyBorder="1" applyAlignment="1"/>
    <xf numFmtId="49" fontId="9" fillId="3" borderId="13" xfId="52" applyNumberFormat="1" applyFont="1" applyFill="1" applyBorder="1" applyAlignment="1">
      <alignment horizontal="center"/>
    </xf>
    <xf numFmtId="49" fontId="9" fillId="3" borderId="13" xfId="52" applyNumberFormat="1" applyFont="1" applyFill="1" applyBorder="1" applyAlignment="1">
      <alignment horizontal="right"/>
    </xf>
    <xf numFmtId="49" fontId="9" fillId="3" borderId="13" xfId="52" applyNumberFormat="1" applyFont="1" applyFill="1" applyBorder="1" applyAlignment="1">
      <alignment horizontal="right" vertical="center"/>
    </xf>
    <xf numFmtId="0" fontId="10" fillId="3" borderId="0" xfId="52" applyFont="1" applyFill="1"/>
    <xf numFmtId="0" fontId="0" fillId="3" borderId="0" xfId="53" applyFont="1" applyFill="1">
      <alignment vertical="center"/>
    </xf>
    <xf numFmtId="0" fontId="9" fillId="3" borderId="10" xfId="52" applyFont="1" applyFill="1" applyBorder="1" applyAlignment="1"/>
    <xf numFmtId="0" fontId="10" fillId="3" borderId="10" xfId="51" applyFont="1" applyFill="1" applyBorder="1" applyAlignment="1">
      <alignment horizontal="left" vertical="center"/>
    </xf>
    <xf numFmtId="0" fontId="9" fillId="3" borderId="14" xfId="51" applyFont="1" applyFill="1" applyBorder="1" applyAlignment="1">
      <alignment horizontal="center" vertical="center"/>
    </xf>
    <xf numFmtId="0" fontId="9" fillId="3" borderId="2" xfId="52" applyFont="1" applyFill="1" applyBorder="1" applyAlignment="1"/>
    <xf numFmtId="0" fontId="10" fillId="3" borderId="2" xfId="52" applyFont="1" applyFill="1" applyBorder="1" applyAlignment="1" applyProtection="1">
      <alignment horizontal="center" vertical="center"/>
    </xf>
    <xf numFmtId="0" fontId="10" fillId="3" borderId="15" xfId="52" applyFont="1" applyFill="1" applyBorder="1" applyAlignment="1" applyProtection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0" fontId="9" fillId="3" borderId="2" xfId="52" applyFont="1" applyFill="1" applyBorder="1" applyAlignment="1" applyProtection="1">
      <alignment horizontal="center" vertical="center"/>
    </xf>
    <xf numFmtId="0" fontId="9" fillId="3" borderId="15" xfId="52" applyFont="1" applyFill="1" applyBorder="1" applyAlignment="1" applyProtection="1">
      <alignment horizontal="center" vertical="center"/>
    </xf>
    <xf numFmtId="0" fontId="10" fillId="3" borderId="2" xfId="53" applyFont="1" applyFill="1" applyBorder="1" applyAlignment="1">
      <alignment horizontal="center" vertical="center"/>
    </xf>
    <xf numFmtId="0" fontId="10" fillId="3" borderId="15" xfId="53" applyFont="1" applyFill="1" applyBorder="1" applyAlignment="1">
      <alignment horizontal="center" vertical="center"/>
    </xf>
    <xf numFmtId="49" fontId="10" fillId="3" borderId="15" xfId="53" applyNumberFormat="1" applyFont="1" applyFill="1" applyBorder="1" applyAlignment="1">
      <alignment horizontal="center" vertical="center"/>
    </xf>
    <xf numFmtId="49" fontId="9" fillId="3" borderId="2" xfId="53" applyNumberFormat="1" applyFont="1" applyFill="1" applyBorder="1" applyAlignment="1">
      <alignment horizontal="center" vertical="center"/>
    </xf>
    <xf numFmtId="49" fontId="9" fillId="3" borderId="15" xfId="53" applyNumberFormat="1" applyFont="1" applyFill="1" applyBorder="1" applyAlignment="1">
      <alignment horizontal="center" vertical="center"/>
    </xf>
    <xf numFmtId="49" fontId="9" fillId="4" borderId="2" xfId="53" applyNumberFormat="1" applyFont="1" applyFill="1" applyBorder="1" applyAlignment="1">
      <alignment horizontal="center" vertical="center"/>
    </xf>
    <xf numFmtId="49" fontId="9" fillId="4" borderId="15" xfId="53" applyNumberFormat="1" applyFont="1" applyFill="1" applyBorder="1" applyAlignment="1">
      <alignment horizontal="center" vertical="center"/>
    </xf>
    <xf numFmtId="0" fontId="9" fillId="3" borderId="13" xfId="52" applyFont="1" applyFill="1" applyBorder="1" applyAlignment="1"/>
    <xf numFmtId="49" fontId="9" fillId="3" borderId="13" xfId="53" applyNumberFormat="1" applyFont="1" applyFill="1" applyBorder="1" applyAlignment="1">
      <alignment horizontal="center" vertical="center"/>
    </xf>
    <xf numFmtId="49" fontId="9" fillId="3" borderId="16" xfId="52" applyNumberFormat="1" applyFont="1" applyFill="1" applyBorder="1" applyAlignment="1">
      <alignment horizontal="center"/>
    </xf>
    <xf numFmtId="14" fontId="10" fillId="3" borderId="0" xfId="52" applyNumberFormat="1" applyFont="1" applyFill="1"/>
    <xf numFmtId="0" fontId="17" fillId="0" borderId="0" xfId="5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17" fillId="0" borderId="0" xfId="51" applyFill="1" applyAlignment="1">
      <alignment horizontal="left" vertical="center"/>
    </xf>
    <xf numFmtId="0" fontId="18" fillId="0" borderId="17" xfId="51" applyFont="1" applyFill="1" applyBorder="1" applyAlignment="1">
      <alignment horizontal="center" vertical="top"/>
    </xf>
    <xf numFmtId="0" fontId="19" fillId="0" borderId="18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horizontal="center" vertical="center"/>
    </xf>
    <xf numFmtId="0" fontId="19" fillId="0" borderId="19" xfId="51" applyFont="1" applyFill="1" applyBorder="1" applyAlignment="1">
      <alignment horizontal="center" vertical="center"/>
    </xf>
    <xf numFmtId="0" fontId="21" fillId="0" borderId="19" xfId="51" applyFont="1" applyFill="1" applyBorder="1" applyAlignment="1">
      <alignment vertical="center"/>
    </xf>
    <xf numFmtId="0" fontId="19" fillId="0" borderId="19" xfId="51" applyFont="1" applyFill="1" applyBorder="1" applyAlignment="1">
      <alignment vertical="center"/>
    </xf>
    <xf numFmtId="0" fontId="21" fillId="0" borderId="19" xfId="51" applyFont="1" applyFill="1" applyBorder="1" applyAlignment="1">
      <alignment horizontal="center" vertical="center"/>
    </xf>
    <xf numFmtId="0" fontId="19" fillId="0" borderId="20" xfId="51" applyFont="1" applyFill="1" applyBorder="1" applyAlignment="1">
      <alignment vertical="center"/>
    </xf>
    <xf numFmtId="0" fontId="20" fillId="0" borderId="21" xfId="51" applyFont="1" applyFill="1" applyBorder="1" applyAlignment="1">
      <alignment horizontal="center" vertical="center"/>
    </xf>
    <xf numFmtId="0" fontId="19" fillId="0" borderId="21" xfId="51" applyFont="1" applyFill="1" applyBorder="1" applyAlignment="1">
      <alignment vertical="center"/>
    </xf>
    <xf numFmtId="58" fontId="21" fillId="0" borderId="21" xfId="51" applyNumberFormat="1" applyFont="1" applyFill="1" applyBorder="1" applyAlignment="1">
      <alignment horizontal="center" vertical="center"/>
    </xf>
    <xf numFmtId="0" fontId="21" fillId="0" borderId="21" xfId="51" applyFont="1" applyFill="1" applyBorder="1" applyAlignment="1">
      <alignment horizontal="center" vertical="center"/>
    </xf>
    <xf numFmtId="0" fontId="19" fillId="0" borderId="21" xfId="51" applyFont="1" applyFill="1" applyBorder="1" applyAlignment="1">
      <alignment horizontal="center" vertical="center"/>
    </xf>
    <xf numFmtId="0" fontId="19" fillId="0" borderId="20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horizontal="right" vertical="center"/>
    </xf>
    <xf numFmtId="0" fontId="19" fillId="0" borderId="21" xfId="51" applyFont="1" applyFill="1" applyBorder="1" applyAlignment="1">
      <alignment horizontal="left" vertical="center"/>
    </xf>
    <xf numFmtId="0" fontId="19" fillId="0" borderId="22" xfId="51" applyFont="1" applyFill="1" applyBorder="1" applyAlignment="1">
      <alignment vertical="center"/>
    </xf>
    <xf numFmtId="0" fontId="20" fillId="0" borderId="23" xfId="51" applyFont="1" applyFill="1" applyBorder="1" applyAlignment="1">
      <alignment horizontal="right" vertical="center"/>
    </xf>
    <xf numFmtId="0" fontId="19" fillId="0" borderId="23" xfId="51" applyFont="1" applyFill="1" applyBorder="1" applyAlignment="1">
      <alignment vertical="center"/>
    </xf>
    <xf numFmtId="0" fontId="21" fillId="0" borderId="23" xfId="51" applyFont="1" applyFill="1" applyBorder="1" applyAlignment="1">
      <alignment vertical="center"/>
    </xf>
    <xf numFmtId="0" fontId="21" fillId="0" borderId="23" xfId="51" applyFont="1" applyFill="1" applyBorder="1" applyAlignment="1">
      <alignment horizontal="left" vertical="center"/>
    </xf>
    <xf numFmtId="0" fontId="19" fillId="0" borderId="23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vertical="center"/>
    </xf>
    <xf numFmtId="0" fontId="21" fillId="0" borderId="0" xfId="51" applyFont="1" applyFill="1" applyBorder="1" applyAlignment="1">
      <alignment vertical="center"/>
    </xf>
    <xf numFmtId="0" fontId="21" fillId="0" borderId="0" xfId="51" applyFont="1" applyFill="1" applyAlignment="1">
      <alignment horizontal="left" vertical="center"/>
    </xf>
    <xf numFmtId="0" fontId="19" fillId="0" borderId="18" xfId="51" applyFont="1" applyFill="1" applyBorder="1" applyAlignment="1">
      <alignment vertical="center"/>
    </xf>
    <xf numFmtId="0" fontId="21" fillId="0" borderId="24" xfId="51" applyFont="1" applyFill="1" applyBorder="1" applyAlignment="1">
      <alignment horizontal="center" vertical="center"/>
    </xf>
    <xf numFmtId="0" fontId="21" fillId="0" borderId="25" xfId="51" applyFont="1" applyFill="1" applyBorder="1" applyAlignment="1">
      <alignment horizontal="center" vertical="center"/>
    </xf>
    <xf numFmtId="0" fontId="21" fillId="0" borderId="21" xfId="51" applyFont="1" applyFill="1" applyBorder="1" applyAlignment="1">
      <alignment horizontal="left" vertical="center"/>
    </xf>
    <xf numFmtId="0" fontId="21" fillId="0" borderId="21" xfId="51" applyFont="1" applyFill="1" applyBorder="1" applyAlignment="1">
      <alignment vertical="center"/>
    </xf>
    <xf numFmtId="0" fontId="21" fillId="0" borderId="26" xfId="51" applyFont="1" applyFill="1" applyBorder="1" applyAlignment="1">
      <alignment horizontal="center" vertical="center"/>
    </xf>
    <xf numFmtId="0" fontId="21" fillId="0" borderId="27" xfId="51" applyFont="1" applyFill="1" applyBorder="1" applyAlignment="1">
      <alignment horizontal="center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21" fillId="0" borderId="20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21" fillId="0" borderId="20" xfId="51" applyFont="1" applyFill="1" applyBorder="1" applyAlignment="1">
      <alignment horizontal="left" vertical="center" wrapText="1"/>
    </xf>
    <xf numFmtId="0" fontId="21" fillId="0" borderId="21" xfId="51" applyFont="1" applyFill="1" applyBorder="1" applyAlignment="1">
      <alignment horizontal="left" vertical="center" wrapText="1"/>
    </xf>
    <xf numFmtId="0" fontId="19" fillId="0" borderId="22" xfId="51" applyFont="1" applyFill="1" applyBorder="1" applyAlignment="1">
      <alignment horizontal="left" vertical="center"/>
    </xf>
    <xf numFmtId="0" fontId="17" fillId="0" borderId="23" xfId="51" applyFill="1" applyBorder="1" applyAlignment="1">
      <alignment horizontal="center" vertical="center"/>
    </xf>
    <xf numFmtId="0" fontId="19" fillId="0" borderId="29" xfId="51" applyFont="1" applyFill="1" applyBorder="1" applyAlignment="1">
      <alignment horizontal="center" vertical="center"/>
    </xf>
    <xf numFmtId="0" fontId="19" fillId="0" borderId="30" xfId="51" applyFont="1" applyFill="1" applyBorder="1" applyAlignment="1">
      <alignment horizontal="left" vertical="center"/>
    </xf>
    <xf numFmtId="0" fontId="19" fillId="0" borderId="25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17" fillId="0" borderId="27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1" fillId="0" borderId="32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19" fillId="0" borderId="26" xfId="51" applyFont="1" applyFill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horizontal="center" vertical="center"/>
    </xf>
    <xf numFmtId="58" fontId="21" fillId="0" borderId="23" xfId="51" applyNumberFormat="1" applyFont="1" applyFill="1" applyBorder="1" applyAlignment="1">
      <alignment vertical="center"/>
    </xf>
    <xf numFmtId="0" fontId="19" fillId="0" borderId="23" xfId="51" applyFont="1" applyFill="1" applyBorder="1" applyAlignment="1">
      <alignment horizontal="center" vertical="center"/>
    </xf>
    <xf numFmtId="0" fontId="21" fillId="0" borderId="34" xfId="51" applyFont="1" applyFill="1" applyBorder="1" applyAlignment="1">
      <alignment horizontal="center" vertical="center"/>
    </xf>
    <xf numFmtId="0" fontId="19" fillId="0" borderId="35" xfId="51" applyFont="1" applyFill="1" applyBorder="1" applyAlignment="1">
      <alignment horizontal="center" vertical="center"/>
    </xf>
    <xf numFmtId="0" fontId="21" fillId="0" borderId="35" xfId="51" applyFont="1" applyFill="1" applyBorder="1" applyAlignment="1">
      <alignment horizontal="left" vertical="center"/>
    </xf>
    <xf numFmtId="0" fontId="21" fillId="0" borderId="36" xfId="51" applyFont="1" applyFill="1" applyBorder="1" applyAlignment="1">
      <alignment horizontal="left" vertical="center"/>
    </xf>
    <xf numFmtId="0" fontId="21" fillId="0" borderId="37" xfId="51" applyFont="1" applyFill="1" applyBorder="1" applyAlignment="1">
      <alignment horizontal="center" vertical="center"/>
    </xf>
    <xf numFmtId="0" fontId="21" fillId="0" borderId="38" xfId="51" applyFont="1" applyFill="1" applyBorder="1" applyAlignment="1">
      <alignment horizontal="center" vertical="center"/>
    </xf>
    <xf numFmtId="0" fontId="22" fillId="0" borderId="38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left" vertical="center"/>
    </xf>
    <xf numFmtId="0" fontId="21" fillId="0" borderId="38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 wrapText="1"/>
    </xf>
    <xf numFmtId="0" fontId="17" fillId="0" borderId="36" xfId="51" applyFill="1" applyBorder="1" applyAlignment="1">
      <alignment horizontal="center" vertical="center"/>
    </xf>
    <xf numFmtId="0" fontId="19" fillId="0" borderId="37" xfId="51" applyFont="1" applyFill="1" applyBorder="1" applyAlignment="1">
      <alignment horizontal="left" vertical="center"/>
    </xf>
    <xf numFmtId="0" fontId="17" fillId="0" borderId="38" xfId="51" applyFont="1" applyFill="1" applyBorder="1" applyAlignment="1">
      <alignment horizontal="left" vertical="center"/>
    </xf>
    <xf numFmtId="0" fontId="21" fillId="0" borderId="39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1" fillId="0" borderId="36" xfId="51" applyFont="1" applyFill="1" applyBorder="1" applyAlignment="1">
      <alignment horizontal="center" vertical="center"/>
    </xf>
    <xf numFmtId="0" fontId="15" fillId="0" borderId="2" xfId="39" applyFont="1" applyFill="1" applyBorder="1" applyAlignment="1">
      <alignment horizontal="center" vertical="center"/>
    </xf>
    <xf numFmtId="0" fontId="14" fillId="0" borderId="0" xfId="54" applyFont="1" applyFill="1" applyAlignment="1">
      <alignment horizontal="center"/>
    </xf>
    <xf numFmtId="0" fontId="17" fillId="0" borderId="0" xfId="51" applyFont="1" applyAlignment="1">
      <alignment horizontal="left" vertical="center"/>
    </xf>
    <xf numFmtId="0" fontId="24" fillId="0" borderId="17" xfId="51" applyFont="1" applyBorder="1" applyAlignment="1">
      <alignment horizontal="center" vertical="top"/>
    </xf>
    <xf numFmtId="0" fontId="23" fillId="0" borderId="40" xfId="51" applyFont="1" applyBorder="1" applyAlignment="1">
      <alignment horizontal="left" vertical="center"/>
    </xf>
    <xf numFmtId="0" fontId="20" fillId="0" borderId="41" xfId="51" applyFont="1" applyBorder="1" applyAlignment="1">
      <alignment horizontal="center" vertical="center"/>
    </xf>
    <xf numFmtId="0" fontId="23" fillId="0" borderId="41" xfId="51" applyFont="1" applyBorder="1" applyAlignment="1">
      <alignment horizontal="center" vertical="center"/>
    </xf>
    <xf numFmtId="0" fontId="22" fillId="0" borderId="41" xfId="51" applyFont="1" applyBorder="1" applyAlignment="1">
      <alignment horizontal="left" vertical="center"/>
    </xf>
    <xf numFmtId="0" fontId="22" fillId="0" borderId="18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22" fillId="0" borderId="34" xfId="51" applyFont="1" applyBorder="1" applyAlignment="1">
      <alignment horizontal="center" vertical="center"/>
    </xf>
    <xf numFmtId="0" fontId="23" fillId="0" borderId="18" xfId="51" applyFont="1" applyBorder="1" applyAlignment="1">
      <alignment horizontal="center" vertical="center"/>
    </xf>
    <xf numFmtId="0" fontId="23" fillId="0" borderId="19" xfId="51" applyFont="1" applyBorder="1" applyAlignment="1">
      <alignment horizontal="center" vertical="center"/>
    </xf>
    <xf numFmtId="0" fontId="23" fillId="0" borderId="34" xfId="51" applyFont="1" applyBorder="1" applyAlignment="1">
      <alignment horizontal="center" vertical="center"/>
    </xf>
    <xf numFmtId="0" fontId="22" fillId="0" borderId="20" xfId="51" applyFont="1" applyBorder="1" applyAlignment="1">
      <alignment horizontal="left" vertical="center"/>
    </xf>
    <xf numFmtId="0" fontId="20" fillId="0" borderId="21" xfId="51" applyFont="1" applyBorder="1" applyAlignment="1">
      <alignment horizontal="center" vertical="center"/>
    </xf>
    <xf numFmtId="0" fontId="20" fillId="0" borderId="35" xfId="51" applyFont="1" applyBorder="1" applyAlignment="1">
      <alignment horizontal="center" vertical="center"/>
    </xf>
    <xf numFmtId="0" fontId="22" fillId="0" borderId="21" xfId="51" applyFont="1" applyBorder="1" applyAlignment="1">
      <alignment horizontal="left" vertical="center"/>
    </xf>
    <xf numFmtId="14" fontId="20" fillId="0" borderId="21" xfId="51" applyNumberFormat="1" applyFont="1" applyBorder="1" applyAlignment="1">
      <alignment horizontal="center" vertical="center"/>
    </xf>
    <xf numFmtId="14" fontId="20" fillId="0" borderId="35" xfId="51" applyNumberFormat="1" applyFont="1" applyBorder="1" applyAlignment="1">
      <alignment horizontal="center" vertical="center"/>
    </xf>
    <xf numFmtId="0" fontId="22" fillId="0" borderId="20" xfId="51" applyFont="1" applyBorder="1" applyAlignment="1">
      <alignment vertical="center"/>
    </xf>
    <xf numFmtId="0" fontId="21" fillId="0" borderId="21" xfId="51" applyFont="1" applyBorder="1" applyAlignment="1">
      <alignment horizontal="center" vertical="center"/>
    </xf>
    <xf numFmtId="0" fontId="21" fillId="0" borderId="35" xfId="51" applyFont="1" applyBorder="1" applyAlignment="1">
      <alignment horizontal="center" vertical="center"/>
    </xf>
    <xf numFmtId="0" fontId="20" fillId="0" borderId="21" xfId="51" applyFont="1" applyBorder="1" applyAlignment="1">
      <alignment vertical="center"/>
    </xf>
    <xf numFmtId="0" fontId="20" fillId="0" borderId="35" xfId="51" applyFont="1" applyBorder="1" applyAlignment="1">
      <alignment vertical="center"/>
    </xf>
    <xf numFmtId="0" fontId="22" fillId="0" borderId="20" xfId="51" applyFont="1" applyBorder="1" applyAlignment="1">
      <alignment horizontal="center" vertical="center"/>
    </xf>
    <xf numFmtId="0" fontId="20" fillId="0" borderId="20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0" fontId="20" fillId="0" borderId="23" xfId="51" applyFont="1" applyBorder="1" applyAlignment="1">
      <alignment horizontal="center" vertical="center"/>
    </xf>
    <xf numFmtId="0" fontId="20" fillId="0" borderId="36" xfId="51" applyFont="1" applyBorder="1" applyAlignment="1">
      <alignment horizontal="center" vertical="center"/>
    </xf>
    <xf numFmtId="0" fontId="22" fillId="0" borderId="23" xfId="51" applyFont="1" applyBorder="1" applyAlignment="1">
      <alignment horizontal="left" vertical="center"/>
    </xf>
    <xf numFmtId="14" fontId="20" fillId="0" borderId="23" xfId="51" applyNumberFormat="1" applyFont="1" applyBorder="1" applyAlignment="1">
      <alignment horizontal="center" vertical="center"/>
    </xf>
    <xf numFmtId="14" fontId="20" fillId="0" borderId="36" xfId="51" applyNumberFormat="1" applyFont="1" applyBorder="1" applyAlignment="1">
      <alignment horizontal="center" vertical="center"/>
    </xf>
    <xf numFmtId="0" fontId="20" fillId="0" borderId="22" xfId="51" applyFont="1" applyBorder="1" applyAlignment="1">
      <alignment horizontal="left" vertical="center"/>
    </xf>
    <xf numFmtId="0" fontId="23" fillId="0" borderId="0" xfId="51" applyFont="1" applyBorder="1" applyAlignment="1">
      <alignment horizontal="left" vertical="center"/>
    </xf>
    <xf numFmtId="0" fontId="22" fillId="0" borderId="18" xfId="51" applyFont="1" applyBorder="1" applyAlignment="1">
      <alignment vertical="center"/>
    </xf>
    <xf numFmtId="0" fontId="17" fillId="0" borderId="19" xfId="51" applyFont="1" applyBorder="1" applyAlignment="1">
      <alignment horizontal="left" vertical="center"/>
    </xf>
    <xf numFmtId="0" fontId="20" fillId="0" borderId="19" xfId="51" applyFont="1" applyBorder="1" applyAlignment="1">
      <alignment horizontal="left" vertical="center"/>
    </xf>
    <xf numFmtId="0" fontId="17" fillId="0" borderId="19" xfId="51" applyFont="1" applyBorder="1" applyAlignment="1">
      <alignment vertical="center"/>
    </xf>
    <xf numFmtId="0" fontId="22" fillId="0" borderId="19" xfId="51" applyFont="1" applyBorder="1" applyAlignment="1">
      <alignment vertical="center"/>
    </xf>
    <xf numFmtId="0" fontId="17" fillId="0" borderId="21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17" fillId="0" borderId="21" xfId="51" applyFont="1" applyBorder="1" applyAlignment="1">
      <alignment vertical="center"/>
    </xf>
    <xf numFmtId="0" fontId="22" fillId="0" borderId="21" xfId="51" applyFont="1" applyBorder="1" applyAlignment="1">
      <alignment vertical="center"/>
    </xf>
    <xf numFmtId="0" fontId="22" fillId="0" borderId="0" xfId="51" applyFont="1" applyBorder="1" applyAlignment="1">
      <alignment horizontal="left" vertical="center"/>
    </xf>
    <xf numFmtId="0" fontId="21" fillId="0" borderId="18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1" fillId="0" borderId="33" xfId="51" applyFont="1" applyBorder="1" applyAlignment="1">
      <alignment horizontal="left" vertical="center"/>
    </xf>
    <xf numFmtId="0" fontId="21" fillId="0" borderId="26" xfId="51" applyFont="1" applyBorder="1" applyAlignment="1">
      <alignment horizontal="left" vertical="center"/>
    </xf>
    <xf numFmtId="0" fontId="20" fillId="0" borderId="23" xfId="5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horizontal="left" vertical="center"/>
    </xf>
    <xf numFmtId="0" fontId="22" fillId="0" borderId="22" xfId="51" applyFont="1" applyBorder="1" applyAlignment="1">
      <alignment horizontal="center" vertical="center"/>
    </xf>
    <xf numFmtId="0" fontId="22" fillId="0" borderId="23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19" fillId="0" borderId="21" xfId="51" applyFont="1" applyBorder="1" applyAlignment="1">
      <alignment horizontal="left" vertical="center"/>
    </xf>
    <xf numFmtId="0" fontId="22" fillId="0" borderId="31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20" fillId="0" borderId="25" xfId="51" applyFont="1" applyFill="1" applyBorder="1" applyAlignment="1">
      <alignment horizontal="left" vertical="center"/>
    </xf>
    <xf numFmtId="0" fontId="20" fillId="0" borderId="28" xfId="51" applyFont="1" applyFill="1" applyBorder="1" applyAlignment="1">
      <alignment horizontal="left" vertical="center"/>
    </xf>
    <xf numFmtId="0" fontId="20" fillId="0" borderId="27" xfId="51" applyFont="1" applyFill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3" fillId="0" borderId="42" xfId="51" applyFont="1" applyBorder="1" applyAlignment="1">
      <alignment vertical="center"/>
    </xf>
    <xf numFmtId="0" fontId="20" fillId="0" borderId="43" xfId="51" applyFont="1" applyBorder="1" applyAlignment="1">
      <alignment horizontal="center" vertical="center"/>
    </xf>
    <xf numFmtId="0" fontId="23" fillId="0" borderId="43" xfId="51" applyFont="1" applyBorder="1" applyAlignment="1">
      <alignment vertical="center"/>
    </xf>
    <xf numFmtId="0" fontId="20" fillId="0" borderId="43" xfId="51" applyFont="1" applyBorder="1" applyAlignment="1">
      <alignment vertical="center"/>
    </xf>
    <xf numFmtId="58" fontId="17" fillId="0" borderId="43" xfId="51" applyNumberFormat="1" applyFont="1" applyBorder="1" applyAlignment="1">
      <alignment vertical="center"/>
    </xf>
    <xf numFmtId="0" fontId="23" fillId="0" borderId="43" xfId="51" applyFont="1" applyBorder="1" applyAlignment="1">
      <alignment horizontal="center" vertical="center"/>
    </xf>
    <xf numFmtId="0" fontId="23" fillId="0" borderId="44" xfId="51" applyFont="1" applyFill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3" fillId="0" borderId="45" xfId="51" applyFont="1" applyFill="1" applyBorder="1" applyAlignment="1">
      <alignment horizontal="center" vertical="center"/>
    </xf>
    <xf numFmtId="0" fontId="23" fillId="0" borderId="46" xfId="51" applyFont="1" applyFill="1" applyBorder="1" applyAlignment="1">
      <alignment horizontal="center" vertical="center"/>
    </xf>
    <xf numFmtId="0" fontId="23" fillId="0" borderId="22" xfId="51" applyFont="1" applyFill="1" applyBorder="1" applyAlignment="1">
      <alignment horizontal="center" vertical="center"/>
    </xf>
    <xf numFmtId="0" fontId="23" fillId="0" borderId="23" xfId="51" applyFont="1" applyFill="1" applyBorder="1" applyAlignment="1">
      <alignment horizontal="center" vertical="center"/>
    </xf>
    <xf numFmtId="0" fontId="17" fillId="0" borderId="41" xfId="51" applyFont="1" applyBorder="1" applyAlignment="1">
      <alignment horizontal="center" vertical="center"/>
    </xf>
    <xf numFmtId="0" fontId="17" fillId="0" borderId="47" xfId="51" applyFont="1" applyBorder="1" applyAlignment="1">
      <alignment horizontal="center" vertical="center"/>
    </xf>
    <xf numFmtId="0" fontId="20" fillId="0" borderId="35" xfId="51" applyFont="1" applyBorder="1" applyAlignment="1">
      <alignment horizontal="left" vertical="center"/>
    </xf>
    <xf numFmtId="0" fontId="22" fillId="0" borderId="35" xfId="51" applyFont="1" applyBorder="1" applyAlignment="1">
      <alignment horizontal="center" vertical="center"/>
    </xf>
    <xf numFmtId="0" fontId="20" fillId="0" borderId="36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0" fontId="19" fillId="0" borderId="19" xfId="51" applyFont="1" applyBorder="1" applyAlignment="1">
      <alignment horizontal="left" vertical="center"/>
    </xf>
    <xf numFmtId="0" fontId="19" fillId="0" borderId="34" xfId="51" applyFont="1" applyBorder="1" applyAlignment="1">
      <alignment horizontal="left" vertical="center"/>
    </xf>
    <xf numFmtId="0" fontId="19" fillId="0" borderId="26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9" fillId="0" borderId="38" xfId="51" applyFont="1" applyBorder="1" applyAlignment="1">
      <alignment horizontal="left" vertical="center"/>
    </xf>
    <xf numFmtId="0" fontId="20" fillId="0" borderId="35" xfId="51" applyFont="1" applyFill="1" applyBorder="1" applyAlignment="1">
      <alignment horizontal="left" vertical="center"/>
    </xf>
    <xf numFmtId="0" fontId="22" fillId="0" borderId="36" xfId="51" applyFont="1" applyBorder="1" applyAlignment="1">
      <alignment horizontal="center" vertical="center"/>
    </xf>
    <xf numFmtId="0" fontId="19" fillId="0" borderId="35" xfId="51" applyFont="1" applyBorder="1" applyAlignment="1">
      <alignment horizontal="left" vertical="center"/>
    </xf>
    <xf numFmtId="0" fontId="22" fillId="0" borderId="39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20" fillId="0" borderId="38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left" vertical="center"/>
    </xf>
    <xf numFmtId="0" fontId="20" fillId="0" borderId="48" xfId="51" applyFont="1" applyBorder="1" applyAlignment="1">
      <alignment horizontal="center" vertical="center"/>
    </xf>
    <xf numFmtId="0" fontId="23" fillId="0" borderId="49" xfId="51" applyFont="1" applyFill="1" applyBorder="1" applyAlignment="1">
      <alignment horizontal="left" vertical="center"/>
    </xf>
    <xf numFmtId="0" fontId="23" fillId="0" borderId="50" xfId="51" applyFont="1" applyFill="1" applyBorder="1" applyAlignment="1">
      <alignment horizontal="center" vertical="center"/>
    </xf>
    <xf numFmtId="0" fontId="23" fillId="0" borderId="36" xfId="51" applyFont="1" applyFill="1" applyBorder="1" applyAlignment="1">
      <alignment horizontal="center" vertical="center"/>
    </xf>
    <xf numFmtId="0" fontId="17" fillId="0" borderId="43" xfId="51" applyFont="1" applyBorder="1" applyAlignment="1">
      <alignment horizontal="center" vertical="center"/>
    </xf>
    <xf numFmtId="0" fontId="17" fillId="0" borderId="48" xfId="51" applyFont="1" applyBorder="1" applyAlignment="1">
      <alignment horizontal="center" vertical="center"/>
    </xf>
    <xf numFmtId="0" fontId="17" fillId="0" borderId="0" xfId="51" applyFont="1" applyBorder="1" applyAlignment="1">
      <alignment horizontal="left" vertical="center"/>
    </xf>
    <xf numFmtId="0" fontId="25" fillId="0" borderId="17" xfId="51" applyFont="1" applyBorder="1" applyAlignment="1">
      <alignment horizontal="center" vertical="top"/>
    </xf>
    <xf numFmtId="0" fontId="20" fillId="0" borderId="26" xfId="51" applyFont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0" fontId="22" fillId="0" borderId="22" xfId="51" applyFont="1" applyBorder="1" applyAlignment="1">
      <alignment vertical="center"/>
    </xf>
    <xf numFmtId="0" fontId="22" fillId="0" borderId="51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43" xfId="51" applyFont="1" applyBorder="1" applyAlignment="1">
      <alignment horizontal="left" vertical="center"/>
    </xf>
    <xf numFmtId="0" fontId="22" fillId="0" borderId="45" xfId="51" applyFont="1" applyBorder="1" applyAlignment="1">
      <alignment vertical="center"/>
    </xf>
    <xf numFmtId="0" fontId="17" fillId="0" borderId="46" xfId="51" applyFont="1" applyBorder="1" applyAlignment="1">
      <alignment horizontal="left" vertical="center"/>
    </xf>
    <xf numFmtId="0" fontId="20" fillId="0" borderId="46" xfId="51" applyFont="1" applyBorder="1" applyAlignment="1">
      <alignment horizontal="left" vertical="center"/>
    </xf>
    <xf numFmtId="0" fontId="17" fillId="0" borderId="46" xfId="51" applyFont="1" applyBorder="1" applyAlignment="1">
      <alignment vertical="center"/>
    </xf>
    <xf numFmtId="0" fontId="22" fillId="0" borderId="46" xfId="51" applyFont="1" applyBorder="1" applyAlignment="1">
      <alignment vertical="center"/>
    </xf>
    <xf numFmtId="0" fontId="22" fillId="0" borderId="45" xfId="51" applyFont="1" applyBorder="1" applyAlignment="1">
      <alignment horizontal="center" vertical="center"/>
    </xf>
    <xf numFmtId="0" fontId="20" fillId="0" borderId="46" xfId="51" applyFont="1" applyBorder="1" applyAlignment="1">
      <alignment horizontal="center" vertical="center"/>
    </xf>
    <xf numFmtId="0" fontId="22" fillId="0" borderId="46" xfId="51" applyFont="1" applyBorder="1" applyAlignment="1">
      <alignment horizontal="center" vertical="center"/>
    </xf>
    <xf numFmtId="0" fontId="17" fillId="0" borderId="46" xfId="51" applyFont="1" applyBorder="1" applyAlignment="1">
      <alignment horizontal="center" vertical="center"/>
    </xf>
    <xf numFmtId="0" fontId="17" fillId="0" borderId="21" xfId="51" applyFont="1" applyBorder="1" applyAlignment="1">
      <alignment horizontal="center" vertical="center"/>
    </xf>
    <xf numFmtId="0" fontId="22" fillId="0" borderId="31" xfId="51" applyFont="1" applyBorder="1" applyAlignment="1">
      <alignment horizontal="left" vertical="center" wrapText="1"/>
    </xf>
    <xf numFmtId="0" fontId="22" fillId="0" borderId="32" xfId="51" applyFont="1" applyBorder="1" applyAlignment="1">
      <alignment horizontal="left" vertical="center" wrapText="1"/>
    </xf>
    <xf numFmtId="0" fontId="22" fillId="0" borderId="45" xfId="51" applyFont="1" applyBorder="1" applyAlignment="1">
      <alignment horizontal="left" vertical="center"/>
    </xf>
    <xf numFmtId="0" fontId="22" fillId="0" borderId="46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 wrapText="1"/>
    </xf>
    <xf numFmtId="9" fontId="20" fillId="0" borderId="21" xfId="51" applyNumberFormat="1" applyFont="1" applyBorder="1" applyAlignment="1">
      <alignment horizontal="center" vertical="center"/>
    </xf>
    <xf numFmtId="0" fontId="23" fillId="0" borderId="44" xfId="0" applyFont="1" applyBorder="1" applyAlignment="1">
      <alignment horizontal="left" vertical="center"/>
    </xf>
    <xf numFmtId="0" fontId="23" fillId="0" borderId="43" xfId="0" applyFont="1" applyBorder="1" applyAlignment="1">
      <alignment horizontal="left" vertical="center"/>
    </xf>
    <xf numFmtId="9" fontId="20" fillId="0" borderId="30" xfId="51" applyNumberFormat="1" applyFont="1" applyBorder="1" applyAlignment="1">
      <alignment horizontal="left" vertical="center"/>
    </xf>
    <xf numFmtId="9" fontId="20" fillId="0" borderId="25" xfId="51" applyNumberFormat="1" applyFont="1" applyBorder="1" applyAlignment="1">
      <alignment horizontal="left" vertical="center"/>
    </xf>
    <xf numFmtId="9" fontId="20" fillId="0" borderId="31" xfId="51" applyNumberFormat="1" applyFont="1" applyBorder="1" applyAlignment="1">
      <alignment horizontal="left" vertical="center"/>
    </xf>
    <xf numFmtId="9" fontId="20" fillId="0" borderId="32" xfId="51" applyNumberFormat="1" applyFont="1" applyBorder="1" applyAlignment="1">
      <alignment horizontal="left" vertical="center"/>
    </xf>
    <xf numFmtId="0" fontId="19" fillId="0" borderId="45" xfId="51" applyFont="1" applyFill="1" applyBorder="1" applyAlignment="1">
      <alignment horizontal="left" vertical="center"/>
    </xf>
    <xf numFmtId="0" fontId="19" fillId="0" borderId="46" xfId="51" applyFont="1" applyFill="1" applyBorder="1" applyAlignment="1">
      <alignment horizontal="left" vertical="center"/>
    </xf>
    <xf numFmtId="0" fontId="19" fillId="0" borderId="53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0" fillId="0" borderId="54" xfId="51" applyFont="1" applyFill="1" applyBorder="1" applyAlignment="1">
      <alignment horizontal="left" vertical="center"/>
    </xf>
    <xf numFmtId="0" fontId="20" fillId="0" borderId="55" xfId="51" applyFont="1" applyFill="1" applyBorder="1" applyAlignment="1">
      <alignment horizontal="left" vertical="center"/>
    </xf>
    <xf numFmtId="0" fontId="23" fillId="0" borderId="40" xfId="51" applyFont="1" applyBorder="1" applyAlignment="1">
      <alignment vertical="center"/>
    </xf>
    <xf numFmtId="0" fontId="27" fillId="0" borderId="43" xfId="51" applyFont="1" applyBorder="1" applyAlignment="1">
      <alignment horizontal="center" vertical="center"/>
    </xf>
    <xf numFmtId="0" fontId="23" fillId="0" borderId="41" xfId="51" applyFont="1" applyBorder="1" applyAlignment="1">
      <alignment vertical="center"/>
    </xf>
    <xf numFmtId="0" fontId="20" fillId="0" borderId="56" xfId="51" applyFont="1" applyBorder="1" applyAlignment="1">
      <alignment vertical="center"/>
    </xf>
    <xf numFmtId="0" fontId="23" fillId="0" borderId="56" xfId="51" applyFont="1" applyBorder="1" applyAlignment="1">
      <alignment vertical="center"/>
    </xf>
    <xf numFmtId="58" fontId="17" fillId="0" borderId="41" xfId="51" applyNumberFormat="1" applyFont="1" applyBorder="1" applyAlignment="1">
      <alignment vertical="center"/>
    </xf>
    <xf numFmtId="0" fontId="23" fillId="0" borderId="29" xfId="51" applyFont="1" applyBorder="1" applyAlignment="1">
      <alignment horizontal="center" vertical="center"/>
    </xf>
    <xf numFmtId="0" fontId="20" fillId="0" borderId="51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17" fillId="0" borderId="56" xfId="51" applyFont="1" applyBorder="1" applyAlignment="1">
      <alignment vertical="center"/>
    </xf>
    <xf numFmtId="0" fontId="22" fillId="0" borderId="57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0" fillId="0" borderId="50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39" xfId="51" applyFont="1" applyBorder="1" applyAlignment="1">
      <alignment horizontal="left" vertical="center" wrapText="1"/>
    </xf>
    <xf numFmtId="0" fontId="22" fillId="0" borderId="50" xfId="51" applyFont="1" applyBorder="1" applyAlignment="1">
      <alignment horizontal="left" vertical="center"/>
    </xf>
    <xf numFmtId="0" fontId="28" fillId="0" borderId="35" xfId="51" applyFont="1" applyBorder="1" applyAlignment="1">
      <alignment horizontal="left" vertical="center" wrapText="1"/>
    </xf>
    <xf numFmtId="0" fontId="28" fillId="0" borderId="35" xfId="51" applyFont="1" applyBorder="1" applyAlignment="1">
      <alignment horizontal="left" vertical="center"/>
    </xf>
    <xf numFmtId="0" fontId="21" fillId="0" borderId="35" xfId="51" applyFont="1" applyBorder="1" applyAlignment="1">
      <alignment horizontal="left" vertical="center"/>
    </xf>
    <xf numFmtId="0" fontId="23" fillId="0" borderId="49" xfId="0" applyFont="1" applyBorder="1" applyAlignment="1">
      <alignment horizontal="left" vertical="center"/>
    </xf>
    <xf numFmtId="9" fontId="20" fillId="0" borderId="37" xfId="51" applyNumberFormat="1" applyFont="1" applyBorder="1" applyAlignment="1">
      <alignment horizontal="left" vertical="center"/>
    </xf>
    <xf numFmtId="9" fontId="20" fillId="0" borderId="39" xfId="51" applyNumberFormat="1" applyFont="1" applyBorder="1" applyAlignment="1">
      <alignment horizontal="left" vertical="center"/>
    </xf>
    <xf numFmtId="0" fontId="19" fillId="0" borderId="50" xfId="51" applyFont="1" applyFill="1" applyBorder="1" applyAlignment="1">
      <alignment horizontal="left" vertical="center"/>
    </xf>
    <xf numFmtId="0" fontId="19" fillId="0" borderId="39" xfId="51" applyFont="1" applyFill="1" applyBorder="1" applyAlignment="1">
      <alignment horizontal="left" vertical="center"/>
    </xf>
    <xf numFmtId="0" fontId="20" fillId="0" borderId="58" xfId="51" applyFont="1" applyFill="1" applyBorder="1" applyAlignment="1">
      <alignment horizontal="left" vertical="center"/>
    </xf>
    <xf numFmtId="0" fontId="23" fillId="0" borderId="59" xfId="51" applyFont="1" applyBorder="1" applyAlignment="1">
      <alignment horizontal="center" vertical="center"/>
    </xf>
    <xf numFmtId="0" fontId="20" fillId="0" borderId="56" xfId="51" applyFont="1" applyBorder="1" applyAlignment="1">
      <alignment horizontal="center" vertical="center"/>
    </xf>
    <xf numFmtId="0" fontId="20" fillId="0" borderId="57" xfId="51" applyFont="1" applyBorder="1" applyAlignment="1">
      <alignment horizontal="center" vertical="center"/>
    </xf>
    <xf numFmtId="0" fontId="20" fillId="0" borderId="57" xfId="51" applyFont="1" applyFill="1" applyBorder="1" applyAlignment="1">
      <alignment horizontal="left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12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29" fillId="0" borderId="14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/>
    </xf>
    <xf numFmtId="0" fontId="30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3507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304800</xdr:colOff>
          <xdr:row>55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1166622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27965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3507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27965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21526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393700</xdr:colOff>
          <xdr:row>56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11666220"/>
              <a:ext cx="393700" cy="220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21526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212280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3507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21526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21526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205930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3507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1750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3731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3604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31623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3604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31623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3604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31623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3604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36042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31623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31623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316355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52590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26670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1068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40640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52805"/>
              <a:ext cx="39370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27940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55955"/>
              <a:ext cx="393700" cy="2692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15240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617855"/>
              <a:ext cx="39370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27940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840105"/>
              <a:ext cx="39370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1068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31635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207645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52590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5488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5488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5488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5488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5488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12700</xdr:rowOff>
        </xdr:from>
        <xdr:to>
          <xdr:col>1</xdr:col>
          <xdr:colOff>596900</xdr:colOff>
          <xdr:row>51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106559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51</xdr:row>
          <xdr:rowOff>0</xdr:rowOff>
        </xdr:from>
        <xdr:to>
          <xdr:col>1</xdr:col>
          <xdr:colOff>596900</xdr:colOff>
          <xdr:row>52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8413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51</xdr:row>
          <xdr:rowOff>0</xdr:rowOff>
        </xdr:from>
        <xdr:to>
          <xdr:col>2</xdr:col>
          <xdr:colOff>596900</xdr:colOff>
          <xdr:row>52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108413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106432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51</xdr:row>
          <xdr:rowOff>0</xdr:rowOff>
        </xdr:from>
        <xdr:to>
          <xdr:col>5</xdr:col>
          <xdr:colOff>635000</xdr:colOff>
          <xdr:row>52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108413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50</xdr:row>
          <xdr:rowOff>0</xdr:rowOff>
        </xdr:from>
        <xdr:to>
          <xdr:col>5</xdr:col>
          <xdr:colOff>622300</xdr:colOff>
          <xdr:row>51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106432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51</xdr:row>
          <xdr:rowOff>0</xdr:rowOff>
        </xdr:from>
        <xdr:to>
          <xdr:col>6</xdr:col>
          <xdr:colOff>571500</xdr:colOff>
          <xdr:row>52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108413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106432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51</xdr:row>
          <xdr:rowOff>0</xdr:rowOff>
        </xdr:from>
        <xdr:to>
          <xdr:col>9</xdr:col>
          <xdr:colOff>596900</xdr:colOff>
          <xdr:row>52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108413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51</xdr:row>
          <xdr:rowOff>0</xdr:rowOff>
        </xdr:from>
        <xdr:to>
          <xdr:col>10</xdr:col>
          <xdr:colOff>609600</xdr:colOff>
          <xdr:row>52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108413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9</xdr:col>
          <xdr:colOff>584200</xdr:colOff>
          <xdr:row>51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106432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106432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51</xdr:row>
          <xdr:rowOff>0</xdr:rowOff>
        </xdr:from>
        <xdr:to>
          <xdr:col>8</xdr:col>
          <xdr:colOff>190500</xdr:colOff>
          <xdr:row>52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108413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106432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51</xdr:row>
          <xdr:rowOff>0</xdr:rowOff>
        </xdr:from>
        <xdr:to>
          <xdr:col>4</xdr:col>
          <xdr:colOff>190500</xdr:colOff>
          <xdr:row>52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108413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106432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49047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5488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3507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21526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51</xdr:row>
          <xdr:rowOff>0</xdr:rowOff>
        </xdr:from>
        <xdr:to>
          <xdr:col>8</xdr:col>
          <xdr:colOff>190500</xdr:colOff>
          <xdr:row>52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108413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711136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711136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33</xdr:row>
      <xdr:rowOff>0</xdr:rowOff>
    </xdr:from>
    <xdr:to>
      <xdr:col>9</xdr:col>
      <xdr:colOff>431800</xdr:colOff>
      <xdr:row>33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883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7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7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431800</xdr:colOff>
      <xdr:row>33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883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3552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37055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30070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171315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4124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165600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10615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16330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116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311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16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368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634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565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1704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438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81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006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006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20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819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431800</xdr:colOff>
      <xdr:row>33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883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70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70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431800</xdr:colOff>
      <xdr:row>33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883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64770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2971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236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236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13</xdr:row>
          <xdr:rowOff>201295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48260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16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03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03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0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16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64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64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32" sqref="D32"/>
    </sheetView>
  </sheetViews>
  <sheetFormatPr defaultColWidth="11" defaultRowHeight="15.6" outlineLevelCol="1"/>
  <cols>
    <col min="1" max="1" width="5.5" customWidth="1"/>
    <col min="2" max="2" width="96.3333333333333" style="360" customWidth="1"/>
    <col min="3" max="3" width="10.1666666666667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ht="15" customHeight="1" spans="1:2">
      <c r="A8" s="364">
        <v>7</v>
      </c>
      <c r="B8" s="365" t="s">
        <v>7</v>
      </c>
    </row>
    <row r="9" ht="19" customHeight="1" spans="1:2">
      <c r="A9" s="361"/>
      <c r="B9" s="366" t="s">
        <v>8</v>
      </c>
    </row>
    <row r="10" ht="16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5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0.4" spans="1:2">
      <c r="A20" s="361"/>
      <c r="B20" s="362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spans="1:2">
      <c r="A27" s="9">
        <v>7</v>
      </c>
      <c r="B27" s="363" t="s">
        <v>25</v>
      </c>
    </row>
    <row r="28" customFormat="1" spans="1:2">
      <c r="A28" s="9">
        <v>8</v>
      </c>
      <c r="B28" s="363" t="s">
        <v>26</v>
      </c>
    </row>
    <row r="29" spans="1:2">
      <c r="A29" s="9"/>
      <c r="B29" s="363"/>
    </row>
    <row r="30" ht="20.4" spans="1:2">
      <c r="A30" s="361"/>
      <c r="B30" s="362" t="s">
        <v>27</v>
      </c>
    </row>
    <row r="31" spans="1:2">
      <c r="A31" s="9">
        <v>1</v>
      </c>
      <c r="B31" s="368" t="s">
        <v>28</v>
      </c>
    </row>
    <row r="32" spans="1:2">
      <c r="A32" s="9">
        <v>2</v>
      </c>
      <c r="B32" s="363" t="s">
        <v>29</v>
      </c>
    </row>
    <row r="33" spans="1:2">
      <c r="A33" s="9">
        <v>3</v>
      </c>
      <c r="B33" s="363" t="s">
        <v>30</v>
      </c>
    </row>
    <row r="34" spans="1:2">
      <c r="A34" s="9">
        <v>4</v>
      </c>
      <c r="B34" s="363" t="s">
        <v>31</v>
      </c>
    </row>
    <row r="35" spans="1:2">
      <c r="A35" s="9">
        <v>5</v>
      </c>
      <c r="B35" s="363" t="s">
        <v>32</v>
      </c>
    </row>
    <row r="36" spans="1:2">
      <c r="A36" s="9">
        <v>6</v>
      </c>
      <c r="B36" s="363" t="s">
        <v>33</v>
      </c>
    </row>
    <row r="37" customFormat="1" spans="1:2">
      <c r="A37" s="9">
        <v>7</v>
      </c>
      <c r="B37" s="363" t="s">
        <v>34</v>
      </c>
    </row>
    <row r="38" spans="1:2">
      <c r="A38" s="9"/>
      <c r="B38" s="363"/>
    </row>
    <row r="40" spans="1:2">
      <c r="A40" s="369" t="s">
        <v>35</v>
      </c>
      <c r="B40" s="3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273</v>
      </c>
      <c r="H2" s="4"/>
      <c r="I2" s="4" t="s">
        <v>274</v>
      </c>
      <c r="J2" s="4"/>
      <c r="K2" s="6" t="s">
        <v>275</v>
      </c>
      <c r="L2" s="38" t="s">
        <v>276</v>
      </c>
      <c r="M2" s="17" t="s">
        <v>277</v>
      </c>
    </row>
    <row r="3" s="1" customFormat="1" spans="1:13">
      <c r="A3" s="4"/>
      <c r="B3" s="7"/>
      <c r="C3" s="7"/>
      <c r="D3" s="7"/>
      <c r="E3" s="7"/>
      <c r="F3" s="7"/>
      <c r="G3" s="4" t="s">
        <v>278</v>
      </c>
      <c r="H3" s="4" t="s">
        <v>279</v>
      </c>
      <c r="I3" s="4" t="s">
        <v>278</v>
      </c>
      <c r="J3" s="4" t="s">
        <v>279</v>
      </c>
      <c r="K3" s="8"/>
      <c r="L3" s="39"/>
      <c r="M3" s="18"/>
    </row>
    <row r="4" spans="1:13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4" spans="1:13">
      <c r="A12" s="11" t="s">
        <v>269</v>
      </c>
      <c r="B12" s="12"/>
      <c r="C12" s="12"/>
      <c r="D12" s="12"/>
      <c r="E12" s="13"/>
      <c r="F12" s="14"/>
      <c r="G12" s="20"/>
      <c r="H12" s="11" t="s">
        <v>270</v>
      </c>
      <c r="I12" s="12"/>
      <c r="J12" s="12"/>
      <c r="K12" s="13"/>
      <c r="L12" s="40"/>
      <c r="M12" s="19"/>
    </row>
    <row r="13" spans="1:13">
      <c r="A13" s="37" t="s">
        <v>280</v>
      </c>
      <c r="B13" s="3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282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26" t="s">
        <v>283</v>
      </c>
      <c r="H2" s="27"/>
      <c r="I2" s="35"/>
      <c r="J2" s="26" t="s">
        <v>284</v>
      </c>
      <c r="K2" s="27"/>
      <c r="L2" s="35"/>
      <c r="M2" s="26" t="s">
        <v>285</v>
      </c>
      <c r="N2" s="27"/>
      <c r="O2" s="35"/>
      <c r="P2" s="26" t="s">
        <v>286</v>
      </c>
      <c r="Q2" s="27"/>
      <c r="R2" s="35"/>
      <c r="S2" s="27" t="s">
        <v>287</v>
      </c>
      <c r="T2" s="27"/>
      <c r="U2" s="35"/>
      <c r="V2" s="22" t="s">
        <v>288</v>
      </c>
      <c r="W2" s="22" t="s">
        <v>267</v>
      </c>
    </row>
    <row r="3" s="1" customFormat="1" spans="1:23">
      <c r="A3" s="7"/>
      <c r="B3" s="28"/>
      <c r="C3" s="28"/>
      <c r="D3" s="28"/>
      <c r="E3" s="28"/>
      <c r="F3" s="28"/>
      <c r="G3" s="4" t="s">
        <v>289</v>
      </c>
      <c r="H3" s="4" t="s">
        <v>69</v>
      </c>
      <c r="I3" s="4" t="s">
        <v>258</v>
      </c>
      <c r="J3" s="4" t="s">
        <v>289</v>
      </c>
      <c r="K3" s="4" t="s">
        <v>69</v>
      </c>
      <c r="L3" s="4" t="s">
        <v>258</v>
      </c>
      <c r="M3" s="4" t="s">
        <v>289</v>
      </c>
      <c r="N3" s="4" t="s">
        <v>69</v>
      </c>
      <c r="O3" s="4" t="s">
        <v>258</v>
      </c>
      <c r="P3" s="4" t="s">
        <v>289</v>
      </c>
      <c r="Q3" s="4" t="s">
        <v>69</v>
      </c>
      <c r="R3" s="4" t="s">
        <v>258</v>
      </c>
      <c r="S3" s="4" t="s">
        <v>289</v>
      </c>
      <c r="T3" s="4" t="s">
        <v>69</v>
      </c>
      <c r="U3" s="4" t="s">
        <v>258</v>
      </c>
      <c r="V3" s="36"/>
      <c r="W3" s="36"/>
    </row>
    <row r="4" spans="1:23">
      <c r="A4" s="29" t="s">
        <v>290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291</v>
      </c>
      <c r="H5" s="27"/>
      <c r="I5" s="35"/>
      <c r="J5" s="26" t="s">
        <v>292</v>
      </c>
      <c r="K5" s="27"/>
      <c r="L5" s="35"/>
      <c r="M5" s="26" t="s">
        <v>293</v>
      </c>
      <c r="N5" s="27"/>
      <c r="O5" s="35"/>
      <c r="P5" s="26" t="s">
        <v>294</v>
      </c>
      <c r="Q5" s="27"/>
      <c r="R5" s="35"/>
      <c r="S5" s="27" t="s">
        <v>295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289</v>
      </c>
      <c r="H6" s="4" t="s">
        <v>69</v>
      </c>
      <c r="I6" s="4" t="s">
        <v>258</v>
      </c>
      <c r="J6" s="4" t="s">
        <v>289</v>
      </c>
      <c r="K6" s="4" t="s">
        <v>69</v>
      </c>
      <c r="L6" s="4" t="s">
        <v>258</v>
      </c>
      <c r="M6" s="4" t="s">
        <v>289</v>
      </c>
      <c r="N6" s="4" t="s">
        <v>69</v>
      </c>
      <c r="O6" s="4" t="s">
        <v>258</v>
      </c>
      <c r="P6" s="4" t="s">
        <v>289</v>
      </c>
      <c r="Q6" s="4" t="s">
        <v>69</v>
      </c>
      <c r="R6" s="4" t="s">
        <v>258</v>
      </c>
      <c r="S6" s="4" t="s">
        <v>289</v>
      </c>
      <c r="T6" s="4" t="s">
        <v>69</v>
      </c>
      <c r="U6" s="4" t="s">
        <v>258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296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297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298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299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1" t="s">
        <v>269</v>
      </c>
      <c r="B17" s="12"/>
      <c r="C17" s="12"/>
      <c r="D17" s="12"/>
      <c r="E17" s="13"/>
      <c r="F17" s="14"/>
      <c r="G17" s="20"/>
      <c r="H17" s="25"/>
      <c r="I17" s="25"/>
      <c r="J17" s="11" t="s">
        <v>270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spans="1:23">
      <c r="A18" s="15" t="s">
        <v>300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1" t="s">
        <v>302</v>
      </c>
      <c r="B2" s="22" t="s">
        <v>254</v>
      </c>
      <c r="C2" s="22" t="s">
        <v>255</v>
      </c>
      <c r="D2" s="22" t="s">
        <v>256</v>
      </c>
      <c r="E2" s="22" t="s">
        <v>257</v>
      </c>
      <c r="F2" s="22" t="s">
        <v>258</v>
      </c>
      <c r="G2" s="21" t="s">
        <v>303</v>
      </c>
      <c r="H2" s="21" t="s">
        <v>304</v>
      </c>
      <c r="I2" s="21" t="s">
        <v>305</v>
      </c>
      <c r="J2" s="21" t="s">
        <v>304</v>
      </c>
      <c r="K2" s="21" t="s">
        <v>306</v>
      </c>
      <c r="L2" s="21" t="s">
        <v>304</v>
      </c>
      <c r="M2" s="22" t="s">
        <v>288</v>
      </c>
      <c r="N2" s="22" t="s">
        <v>267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302</v>
      </c>
      <c r="B4" s="24" t="s">
        <v>307</v>
      </c>
      <c r="C4" s="24" t="s">
        <v>289</v>
      </c>
      <c r="D4" s="24" t="s">
        <v>256</v>
      </c>
      <c r="E4" s="22" t="s">
        <v>257</v>
      </c>
      <c r="F4" s="22" t="s">
        <v>258</v>
      </c>
      <c r="G4" s="21" t="s">
        <v>303</v>
      </c>
      <c r="H4" s="21" t="s">
        <v>304</v>
      </c>
      <c r="I4" s="21" t="s">
        <v>305</v>
      </c>
      <c r="J4" s="21" t="s">
        <v>304</v>
      </c>
      <c r="K4" s="21" t="s">
        <v>306</v>
      </c>
      <c r="L4" s="21" t="s">
        <v>304</v>
      </c>
      <c r="M4" s="22" t="s">
        <v>288</v>
      </c>
      <c r="N4" s="22" t="s">
        <v>267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1" t="s">
        <v>269</v>
      </c>
      <c r="B11" s="12"/>
      <c r="C11" s="12"/>
      <c r="D11" s="13"/>
      <c r="E11" s="14"/>
      <c r="F11" s="25"/>
      <c r="G11" s="20"/>
      <c r="H11" s="25"/>
      <c r="I11" s="11" t="s">
        <v>270</v>
      </c>
      <c r="J11" s="12"/>
      <c r="K11" s="12"/>
      <c r="L11" s="12"/>
      <c r="M11" s="12"/>
      <c r="N11" s="19"/>
    </row>
    <row r="12" spans="1:14">
      <c r="A12" s="15" t="s">
        <v>308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282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288</v>
      </c>
      <c r="L2" s="5" t="s">
        <v>267</v>
      </c>
    </row>
    <row r="3" spans="1:12">
      <c r="A3" s="9" t="s">
        <v>290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296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297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298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299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269</v>
      </c>
      <c r="B11" s="12"/>
      <c r="C11" s="12"/>
      <c r="D11" s="12"/>
      <c r="E11" s="13"/>
      <c r="F11" s="14"/>
      <c r="G11" s="20"/>
      <c r="H11" s="11" t="s">
        <v>270</v>
      </c>
      <c r="I11" s="12"/>
      <c r="J11" s="12"/>
      <c r="K11" s="12"/>
      <c r="L11" s="19"/>
    </row>
    <row r="12" spans="1:12">
      <c r="A12" s="15" t="s">
        <v>314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315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253</v>
      </c>
      <c r="B2" s="5" t="s">
        <v>258</v>
      </c>
      <c r="C2" s="5" t="s">
        <v>289</v>
      </c>
      <c r="D2" s="5" t="s">
        <v>256</v>
      </c>
      <c r="E2" s="5" t="s">
        <v>257</v>
      </c>
      <c r="F2" s="4" t="s">
        <v>316</v>
      </c>
      <c r="G2" s="4" t="s">
        <v>274</v>
      </c>
      <c r="H2" s="6" t="s">
        <v>275</v>
      </c>
      <c r="I2" s="17" t="s">
        <v>277</v>
      </c>
    </row>
    <row r="3" s="1" customFormat="1" spans="1:9">
      <c r="A3" s="4"/>
      <c r="B3" s="7"/>
      <c r="C3" s="7"/>
      <c r="D3" s="7"/>
      <c r="E3" s="7"/>
      <c r="F3" s="4" t="s">
        <v>317</v>
      </c>
      <c r="G3" s="4" t="s">
        <v>278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269</v>
      </c>
      <c r="B12" s="12"/>
      <c r="C12" s="12"/>
      <c r="D12" s="13"/>
      <c r="E12" s="14"/>
      <c r="F12" s="11" t="s">
        <v>270</v>
      </c>
      <c r="G12" s="12"/>
      <c r="H12" s="13"/>
      <c r="I12" s="19"/>
    </row>
    <row r="13" spans="1:9">
      <c r="A13" s="15" t="s">
        <v>318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9" t="s">
        <v>36</v>
      </c>
      <c r="C2" s="340"/>
      <c r="D2" s="340"/>
      <c r="E2" s="340"/>
      <c r="F2" s="340"/>
      <c r="G2" s="340"/>
      <c r="H2" s="340"/>
      <c r="I2" s="354"/>
    </row>
    <row r="3" ht="28" customHeight="1" spans="2:9">
      <c r="B3" s="341"/>
      <c r="C3" s="342"/>
      <c r="D3" s="343" t="s">
        <v>37</v>
      </c>
      <c r="E3" s="344"/>
      <c r="F3" s="345" t="s">
        <v>38</v>
      </c>
      <c r="G3" s="346"/>
      <c r="H3" s="343" t="s">
        <v>39</v>
      </c>
      <c r="I3" s="355"/>
    </row>
    <row r="4" ht="28" customHeight="1" spans="2:9">
      <c r="B4" s="341" t="s">
        <v>40</v>
      </c>
      <c r="C4" s="342" t="s">
        <v>41</v>
      </c>
      <c r="D4" s="342" t="s">
        <v>42</v>
      </c>
      <c r="E4" s="342" t="s">
        <v>43</v>
      </c>
      <c r="F4" s="347" t="s">
        <v>42</v>
      </c>
      <c r="G4" s="347" t="s">
        <v>43</v>
      </c>
      <c r="H4" s="342" t="s">
        <v>42</v>
      </c>
      <c r="I4" s="356" t="s">
        <v>43</v>
      </c>
    </row>
    <row r="5" ht="28" customHeight="1" spans="2:9">
      <c r="B5" s="348" t="s">
        <v>44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8" customHeight="1" spans="2:9">
      <c r="B6" s="348" t="s">
        <v>45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8" customHeight="1" spans="2:9">
      <c r="B7" s="348" t="s">
        <v>46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8" customHeight="1" spans="2:9">
      <c r="B8" s="348" t="s">
        <v>47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8" customHeight="1" spans="2:9">
      <c r="B9" s="348" t="s">
        <v>48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8" customHeight="1" spans="2:9">
      <c r="B10" s="348" t="s">
        <v>49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8" customHeight="1" spans="2:9">
      <c r="B11" s="348" t="s">
        <v>50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8" customHeight="1" spans="2:9">
      <c r="B12" s="350" t="s">
        <v>51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52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tabSelected="1" zoomScale="125" zoomScaleNormal="125" workbookViewId="0">
      <selection activeCell="F63" sqref="F63"/>
    </sheetView>
  </sheetViews>
  <sheetFormatPr defaultColWidth="10.3333333333333" defaultRowHeight="16.5" customHeight="1"/>
  <cols>
    <col min="1" max="9" width="10.3333333333333" style="169"/>
    <col min="10" max="10" width="8.83333333333333" style="169" customWidth="1"/>
    <col min="11" max="11" width="12" style="169" customWidth="1"/>
    <col min="12" max="16384" width="10.3333333333333" style="169"/>
  </cols>
  <sheetData>
    <row r="1" ht="21.15" spans="1:11">
      <c r="A1" s="273" t="s">
        <v>53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>
      <c r="A2" s="171" t="s">
        <v>54</v>
      </c>
      <c r="B2" s="172" t="s">
        <v>55</v>
      </c>
      <c r="C2" s="172"/>
      <c r="D2" s="173" t="s">
        <v>56</v>
      </c>
      <c r="E2" s="173"/>
      <c r="F2" s="172" t="s">
        <v>57</v>
      </c>
      <c r="G2" s="172"/>
      <c r="H2" s="174" t="s">
        <v>58</v>
      </c>
      <c r="I2" s="247" t="s">
        <v>59</v>
      </c>
      <c r="J2" s="247"/>
      <c r="K2" s="248"/>
    </row>
    <row r="3" spans="1:11">
      <c r="A3" s="175" t="s">
        <v>60</v>
      </c>
      <c r="B3" s="176"/>
      <c r="C3" s="177"/>
      <c r="D3" s="178" t="s">
        <v>61</v>
      </c>
      <c r="E3" s="179"/>
      <c r="F3" s="179"/>
      <c r="G3" s="180"/>
      <c r="H3" s="178" t="s">
        <v>62</v>
      </c>
      <c r="I3" s="179"/>
      <c r="J3" s="179"/>
      <c r="K3" s="180"/>
    </row>
    <row r="4" spans="1:11">
      <c r="A4" s="181" t="s">
        <v>63</v>
      </c>
      <c r="B4" s="208" t="s">
        <v>64</v>
      </c>
      <c r="C4" s="249"/>
      <c r="D4" s="181" t="s">
        <v>65</v>
      </c>
      <c r="E4" s="184"/>
      <c r="F4" s="185">
        <v>44747</v>
      </c>
      <c r="G4" s="186"/>
      <c r="H4" s="181" t="s">
        <v>66</v>
      </c>
      <c r="I4" s="184"/>
      <c r="J4" s="208" t="s">
        <v>67</v>
      </c>
      <c r="K4" s="249" t="s">
        <v>68</v>
      </c>
    </row>
    <row r="5" spans="1:11">
      <c r="A5" s="187" t="s">
        <v>69</v>
      </c>
      <c r="B5" s="208" t="s">
        <v>70</v>
      </c>
      <c r="C5" s="249"/>
      <c r="D5" s="181" t="s">
        <v>71</v>
      </c>
      <c r="E5" s="184"/>
      <c r="F5" s="185">
        <v>44628</v>
      </c>
      <c r="G5" s="186"/>
      <c r="H5" s="181" t="s">
        <v>72</v>
      </c>
      <c r="I5" s="184"/>
      <c r="J5" s="208" t="s">
        <v>67</v>
      </c>
      <c r="K5" s="249" t="s">
        <v>68</v>
      </c>
    </row>
    <row r="6" spans="1:11">
      <c r="A6" s="181" t="s">
        <v>73</v>
      </c>
      <c r="B6" s="190">
        <v>4</v>
      </c>
      <c r="C6" s="191">
        <v>6</v>
      </c>
      <c r="D6" s="187" t="s">
        <v>74</v>
      </c>
      <c r="E6" s="210"/>
      <c r="F6" s="185">
        <v>44732</v>
      </c>
      <c r="G6" s="186"/>
      <c r="H6" s="181" t="s">
        <v>75</v>
      </c>
      <c r="I6" s="184"/>
      <c r="J6" s="208" t="s">
        <v>67</v>
      </c>
      <c r="K6" s="249" t="s">
        <v>68</v>
      </c>
    </row>
    <row r="7" spans="1:11">
      <c r="A7" s="181" t="s">
        <v>76</v>
      </c>
      <c r="B7" s="274">
        <v>5000</v>
      </c>
      <c r="C7" s="275"/>
      <c r="D7" s="187" t="s">
        <v>77</v>
      </c>
      <c r="E7" s="209"/>
      <c r="F7" s="185">
        <v>44737</v>
      </c>
      <c r="G7" s="186"/>
      <c r="H7" s="181" t="s">
        <v>78</v>
      </c>
      <c r="I7" s="184"/>
      <c r="J7" s="208" t="s">
        <v>67</v>
      </c>
      <c r="K7" s="249" t="s">
        <v>68</v>
      </c>
    </row>
    <row r="8" spans="1:11">
      <c r="A8" s="276"/>
      <c r="B8" s="195"/>
      <c r="C8" s="196"/>
      <c r="D8" s="194" t="s">
        <v>79</v>
      </c>
      <c r="E8" s="197"/>
      <c r="F8" s="198">
        <v>44743</v>
      </c>
      <c r="G8" s="199"/>
      <c r="H8" s="194" t="s">
        <v>80</v>
      </c>
      <c r="I8" s="197"/>
      <c r="J8" s="218" t="s">
        <v>67</v>
      </c>
      <c r="K8" s="251" t="s">
        <v>68</v>
      </c>
    </row>
    <row r="9" spans="1:11">
      <c r="A9" s="277" t="s">
        <v>81</v>
      </c>
      <c r="B9" s="278"/>
      <c r="C9" s="278"/>
      <c r="D9" s="278"/>
      <c r="E9" s="278"/>
      <c r="F9" s="278"/>
      <c r="G9" s="278"/>
      <c r="H9" s="278"/>
      <c r="I9" s="278"/>
      <c r="J9" s="278"/>
      <c r="K9" s="320"/>
    </row>
    <row r="10" ht="16.35" spans="1:11">
      <c r="A10" s="279" t="s">
        <v>82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21"/>
    </row>
    <row r="11" ht="15.6" spans="1:11">
      <c r="A11" s="281" t="s">
        <v>83</v>
      </c>
      <c r="B11" s="282" t="s">
        <v>84</v>
      </c>
      <c r="C11" s="283" t="s">
        <v>85</v>
      </c>
      <c r="D11" s="284"/>
      <c r="E11" s="285" t="s">
        <v>86</v>
      </c>
      <c r="F11" s="282" t="s">
        <v>84</v>
      </c>
      <c r="G11" s="283" t="s">
        <v>85</v>
      </c>
      <c r="H11" s="283" t="s">
        <v>87</v>
      </c>
      <c r="I11" s="285" t="s">
        <v>88</v>
      </c>
      <c r="J11" s="282" t="s">
        <v>84</v>
      </c>
      <c r="K11" s="322" t="s">
        <v>85</v>
      </c>
    </row>
    <row r="12" ht="15.6" spans="1:11">
      <c r="A12" s="187" t="s">
        <v>89</v>
      </c>
      <c r="B12" s="207" t="s">
        <v>84</v>
      </c>
      <c r="C12" s="208" t="s">
        <v>85</v>
      </c>
      <c r="D12" s="209"/>
      <c r="E12" s="210" t="s">
        <v>90</v>
      </c>
      <c r="F12" s="207" t="s">
        <v>84</v>
      </c>
      <c r="G12" s="208" t="s">
        <v>85</v>
      </c>
      <c r="H12" s="208" t="s">
        <v>87</v>
      </c>
      <c r="I12" s="210" t="s">
        <v>91</v>
      </c>
      <c r="J12" s="207" t="s">
        <v>84</v>
      </c>
      <c r="K12" s="249" t="s">
        <v>85</v>
      </c>
    </row>
    <row r="13" ht="15.6" spans="1:11">
      <c r="A13" s="187" t="s">
        <v>92</v>
      </c>
      <c r="B13" s="207" t="s">
        <v>84</v>
      </c>
      <c r="C13" s="208" t="s">
        <v>85</v>
      </c>
      <c r="D13" s="209"/>
      <c r="E13" s="210" t="s">
        <v>93</v>
      </c>
      <c r="F13" s="208" t="s">
        <v>94</v>
      </c>
      <c r="G13" s="208" t="s">
        <v>95</v>
      </c>
      <c r="H13" s="208" t="s">
        <v>87</v>
      </c>
      <c r="I13" s="210" t="s">
        <v>96</v>
      </c>
      <c r="J13" s="207" t="s">
        <v>84</v>
      </c>
      <c r="K13" s="249" t="s">
        <v>85</v>
      </c>
    </row>
    <row r="14" ht="16.35" spans="1:11">
      <c r="A14" s="194" t="s">
        <v>97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53"/>
    </row>
    <row r="15" ht="16.35" spans="1:11">
      <c r="A15" s="279" t="s">
        <v>98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21"/>
    </row>
    <row r="16" ht="15.6" spans="1:11">
      <c r="A16" s="286" t="s">
        <v>99</v>
      </c>
      <c r="B16" s="283" t="s">
        <v>94</v>
      </c>
      <c r="C16" s="283" t="s">
        <v>95</v>
      </c>
      <c r="D16" s="287"/>
      <c r="E16" s="288" t="s">
        <v>100</v>
      </c>
      <c r="F16" s="283" t="s">
        <v>94</v>
      </c>
      <c r="G16" s="283" t="s">
        <v>95</v>
      </c>
      <c r="H16" s="289"/>
      <c r="I16" s="288" t="s">
        <v>101</v>
      </c>
      <c r="J16" s="283" t="s">
        <v>94</v>
      </c>
      <c r="K16" s="322" t="s">
        <v>95</v>
      </c>
    </row>
    <row r="17" customHeight="1" spans="1:22">
      <c r="A17" s="192" t="s">
        <v>102</v>
      </c>
      <c r="B17" s="208" t="s">
        <v>94</v>
      </c>
      <c r="C17" s="208" t="s">
        <v>95</v>
      </c>
      <c r="D17" s="182"/>
      <c r="E17" s="224" t="s">
        <v>103</v>
      </c>
      <c r="F17" s="208" t="s">
        <v>94</v>
      </c>
      <c r="G17" s="208" t="s">
        <v>95</v>
      </c>
      <c r="H17" s="290"/>
      <c r="I17" s="224" t="s">
        <v>104</v>
      </c>
      <c r="J17" s="208" t="s">
        <v>94</v>
      </c>
      <c r="K17" s="249" t="s">
        <v>95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105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2" customFormat="1" ht="18" customHeight="1" spans="1:11">
      <c r="A19" s="279" t="s">
        <v>106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21"/>
    </row>
    <row r="20" customHeight="1" spans="1:11">
      <c r="A20" s="293" t="s">
        <v>107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108</v>
      </c>
      <c r="B21" s="224" t="s">
        <v>109</v>
      </c>
      <c r="C21" s="224" t="s">
        <v>110</v>
      </c>
      <c r="D21" s="224" t="s">
        <v>111</v>
      </c>
      <c r="E21" s="224" t="s">
        <v>112</v>
      </c>
      <c r="F21" s="224" t="s">
        <v>113</v>
      </c>
      <c r="G21" s="224" t="s">
        <v>114</v>
      </c>
      <c r="H21" s="224" t="s">
        <v>115</v>
      </c>
      <c r="I21" s="224" t="s">
        <v>116</v>
      </c>
      <c r="J21" s="224" t="s">
        <v>117</v>
      </c>
      <c r="K21" s="261" t="s">
        <v>118</v>
      </c>
    </row>
    <row r="22" customHeight="1" spans="1:11">
      <c r="A22" s="193"/>
      <c r="B22" s="296"/>
      <c r="C22" s="296"/>
      <c r="D22" s="296"/>
      <c r="E22" s="296"/>
      <c r="F22" s="296"/>
      <c r="G22" s="296"/>
      <c r="H22" s="296"/>
      <c r="I22" s="296"/>
      <c r="J22" s="296"/>
      <c r="K22" s="326"/>
    </row>
    <row r="23" customHeight="1" spans="1:11">
      <c r="A23" s="193"/>
      <c r="B23" s="296"/>
      <c r="C23" s="296"/>
      <c r="D23" s="296"/>
      <c r="E23" s="296"/>
      <c r="F23" s="296"/>
      <c r="G23" s="296"/>
      <c r="H23" s="296"/>
      <c r="I23" s="296"/>
      <c r="J23" s="296"/>
      <c r="K23" s="327"/>
    </row>
    <row r="24" customHeight="1" spans="1:11">
      <c r="A24" s="193"/>
      <c r="B24" s="296"/>
      <c r="C24" s="296"/>
      <c r="D24" s="296"/>
      <c r="E24" s="296"/>
      <c r="F24" s="296"/>
      <c r="G24" s="296"/>
      <c r="H24" s="296"/>
      <c r="I24" s="296"/>
      <c r="J24" s="296"/>
      <c r="K24" s="327"/>
    </row>
    <row r="25" customHeight="1" spans="1:11">
      <c r="A25" s="193"/>
      <c r="B25" s="296"/>
      <c r="C25" s="296"/>
      <c r="D25" s="296"/>
      <c r="E25" s="296"/>
      <c r="F25" s="296"/>
      <c r="G25" s="296"/>
      <c r="H25" s="296"/>
      <c r="I25" s="296"/>
      <c r="J25" s="296"/>
      <c r="K25" s="328"/>
    </row>
    <row r="26" customHeight="1" spans="1:11">
      <c r="A26" s="193"/>
      <c r="B26" s="296"/>
      <c r="C26" s="296"/>
      <c r="D26" s="296"/>
      <c r="E26" s="296"/>
      <c r="F26" s="296"/>
      <c r="G26" s="296"/>
      <c r="H26" s="296"/>
      <c r="I26" s="296"/>
      <c r="J26" s="296"/>
      <c r="K26" s="328"/>
    </row>
    <row r="27" customHeight="1" spans="1:11">
      <c r="A27" s="193"/>
      <c r="B27" s="296"/>
      <c r="C27" s="296"/>
      <c r="D27" s="296"/>
      <c r="E27" s="296"/>
      <c r="F27" s="296"/>
      <c r="G27" s="296"/>
      <c r="H27" s="296"/>
      <c r="I27" s="296"/>
      <c r="J27" s="296"/>
      <c r="K27" s="328"/>
    </row>
    <row r="28" customHeight="1" spans="1:11">
      <c r="A28" s="193"/>
      <c r="B28" s="296"/>
      <c r="C28" s="296"/>
      <c r="D28" s="296"/>
      <c r="E28" s="296"/>
      <c r="F28" s="296"/>
      <c r="G28" s="296"/>
      <c r="H28" s="296"/>
      <c r="I28" s="296"/>
      <c r="J28" s="296"/>
      <c r="K28" s="328"/>
    </row>
    <row r="29" ht="18" customHeight="1" spans="1:11">
      <c r="A29" s="297" t="s">
        <v>119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9"/>
    </row>
    <row r="30" ht="18.75" customHeight="1" spans="1:11">
      <c r="A30" s="299" t="s">
        <v>120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3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1"/>
    </row>
    <row r="32" ht="18" customHeight="1" spans="1:11">
      <c r="A32" s="297" t="s">
        <v>121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9"/>
    </row>
    <row r="33" ht="15.6" spans="1:11">
      <c r="A33" s="303" t="s">
        <v>122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2"/>
    </row>
    <row r="34" ht="16.35" spans="1:11">
      <c r="A34" s="105" t="s">
        <v>123</v>
      </c>
      <c r="B34" s="107"/>
      <c r="C34" s="208" t="s">
        <v>67</v>
      </c>
      <c r="D34" s="208" t="s">
        <v>68</v>
      </c>
      <c r="E34" s="305" t="s">
        <v>124</v>
      </c>
      <c r="F34" s="306"/>
      <c r="G34" s="306"/>
      <c r="H34" s="306"/>
      <c r="I34" s="306"/>
      <c r="J34" s="306"/>
      <c r="K34" s="333"/>
    </row>
    <row r="35" ht="16.35" spans="1:11">
      <c r="A35" s="307" t="s">
        <v>125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spans="1:11">
      <c r="A36" s="308" t="s">
        <v>126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4"/>
    </row>
    <row r="37" spans="1:11">
      <c r="A37" s="231" t="s">
        <v>127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64"/>
    </row>
    <row r="38" spans="1:11">
      <c r="A38" s="231" t="s">
        <v>128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64"/>
    </row>
    <row r="39" spans="1:11">
      <c r="A39" s="231" t="s">
        <v>129</v>
      </c>
      <c r="B39" s="232"/>
      <c r="C39" s="232"/>
      <c r="D39" s="232"/>
      <c r="E39" s="232"/>
      <c r="F39" s="232"/>
      <c r="G39" s="232"/>
      <c r="H39" s="232"/>
      <c r="I39" s="232"/>
      <c r="J39" s="232"/>
      <c r="K39" s="264"/>
    </row>
    <row r="40" spans="1:11">
      <c r="A40" s="231" t="s">
        <v>130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64"/>
    </row>
    <row r="41" spans="1:11">
      <c r="A41" s="231" t="s">
        <v>131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64"/>
    </row>
    <row r="42" spans="1:11">
      <c r="A42" s="231" t="s">
        <v>132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64"/>
    </row>
    <row r="43" spans="1:11">
      <c r="A43" s="231" t="s">
        <v>133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4"/>
    </row>
    <row r="44" spans="1:11">
      <c r="A44" s="231" t="s">
        <v>134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64"/>
    </row>
    <row r="45" spans="1:11">
      <c r="A45" s="231" t="s">
        <v>135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64"/>
    </row>
    <row r="46" spans="1:11">
      <c r="A46" s="231"/>
      <c r="B46" s="232"/>
      <c r="C46" s="232"/>
      <c r="D46" s="232"/>
      <c r="E46" s="232"/>
      <c r="F46" s="232"/>
      <c r="G46" s="232"/>
      <c r="H46" s="232"/>
      <c r="I46" s="232"/>
      <c r="J46" s="232"/>
      <c r="K46" s="264"/>
    </row>
    <row r="47" ht="15.6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4"/>
    </row>
    <row r="48" ht="15.6" spans="1:11">
      <c r="A48" s="231"/>
      <c r="B48" s="232"/>
      <c r="C48" s="232"/>
      <c r="D48" s="232"/>
      <c r="E48" s="232"/>
      <c r="F48" s="232"/>
      <c r="G48" s="232"/>
      <c r="H48" s="232"/>
      <c r="I48" s="232"/>
      <c r="J48" s="232"/>
      <c r="K48" s="264"/>
    </row>
    <row r="49" ht="16.35" spans="1:11">
      <c r="A49" s="226" t="s">
        <v>136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62"/>
    </row>
    <row r="50" ht="16.35" spans="1:11">
      <c r="A50" s="279" t="s">
        <v>137</v>
      </c>
      <c r="B50" s="280"/>
      <c r="C50" s="280"/>
      <c r="D50" s="280"/>
      <c r="E50" s="280"/>
      <c r="F50" s="280"/>
      <c r="G50" s="280"/>
      <c r="H50" s="280"/>
      <c r="I50" s="280"/>
      <c r="J50" s="280"/>
      <c r="K50" s="321"/>
    </row>
    <row r="51" ht="15.6" spans="1:11">
      <c r="A51" s="286" t="s">
        <v>138</v>
      </c>
      <c r="B51" s="283" t="s">
        <v>94</v>
      </c>
      <c r="C51" s="283" t="s">
        <v>95</v>
      </c>
      <c r="D51" s="283" t="s">
        <v>87</v>
      </c>
      <c r="E51" s="288" t="s">
        <v>139</v>
      </c>
      <c r="F51" s="283" t="s">
        <v>94</v>
      </c>
      <c r="G51" s="283" t="s">
        <v>95</v>
      </c>
      <c r="H51" s="283" t="s">
        <v>87</v>
      </c>
      <c r="I51" s="288" t="s">
        <v>140</v>
      </c>
      <c r="J51" s="283" t="s">
        <v>94</v>
      </c>
      <c r="K51" s="322" t="s">
        <v>95</v>
      </c>
    </row>
    <row r="52" ht="15.6" spans="1:11">
      <c r="A52" s="192" t="s">
        <v>86</v>
      </c>
      <c r="B52" s="208" t="s">
        <v>94</v>
      </c>
      <c r="C52" s="208" t="s">
        <v>95</v>
      </c>
      <c r="D52" s="208" t="s">
        <v>87</v>
      </c>
      <c r="E52" s="224" t="s">
        <v>93</v>
      </c>
      <c r="F52" s="208" t="s">
        <v>94</v>
      </c>
      <c r="G52" s="208" t="s">
        <v>95</v>
      </c>
      <c r="H52" s="208" t="s">
        <v>87</v>
      </c>
      <c r="I52" s="224" t="s">
        <v>104</v>
      </c>
      <c r="J52" s="208" t="s">
        <v>94</v>
      </c>
      <c r="K52" s="249" t="s">
        <v>95</v>
      </c>
    </row>
    <row r="53" spans="1:11">
      <c r="A53" s="194" t="s">
        <v>141</v>
      </c>
      <c r="B53" s="197"/>
      <c r="C53" s="197"/>
      <c r="D53" s="197"/>
      <c r="E53" s="197"/>
      <c r="F53" s="197"/>
      <c r="G53" s="197"/>
      <c r="H53" s="197"/>
      <c r="I53" s="197"/>
      <c r="J53" s="197"/>
      <c r="K53" s="253"/>
    </row>
    <row r="54" ht="16.35" spans="1:11">
      <c r="A54" s="307" t="s">
        <v>142</v>
      </c>
      <c r="B54" s="307"/>
      <c r="C54" s="307"/>
      <c r="D54" s="307"/>
      <c r="E54" s="307"/>
      <c r="F54" s="307"/>
      <c r="G54" s="307"/>
      <c r="H54" s="307"/>
      <c r="I54" s="307"/>
      <c r="J54" s="307"/>
      <c r="K54" s="307"/>
    </row>
    <row r="55" spans="1:11">
      <c r="A55" s="308"/>
      <c r="B55" s="309"/>
      <c r="C55" s="309"/>
      <c r="D55" s="309"/>
      <c r="E55" s="309"/>
      <c r="F55" s="309"/>
      <c r="G55" s="309"/>
      <c r="H55" s="309"/>
      <c r="I55" s="309"/>
      <c r="J55" s="309"/>
      <c r="K55" s="334"/>
    </row>
    <row r="56" spans="1:11">
      <c r="A56" s="310" t="s">
        <v>143</v>
      </c>
      <c r="B56" s="311" t="s">
        <v>144</v>
      </c>
      <c r="C56" s="311"/>
      <c r="D56" s="312" t="s">
        <v>145</v>
      </c>
      <c r="E56" s="313" t="s">
        <v>146</v>
      </c>
      <c r="F56" s="314" t="s">
        <v>147</v>
      </c>
      <c r="G56" s="315">
        <v>44636</v>
      </c>
      <c r="H56" s="316" t="s">
        <v>148</v>
      </c>
      <c r="I56" s="335"/>
      <c r="J56" s="336" t="s">
        <v>149</v>
      </c>
      <c r="K56" s="337"/>
    </row>
    <row r="57" spans="1:11">
      <c r="A57" s="307" t="s">
        <v>150</v>
      </c>
      <c r="B57" s="307"/>
      <c r="C57" s="307"/>
      <c r="D57" s="307"/>
      <c r="E57" s="307"/>
      <c r="F57" s="307"/>
      <c r="G57" s="307"/>
      <c r="H57" s="307"/>
      <c r="I57" s="307"/>
      <c r="J57" s="307"/>
      <c r="K57" s="307"/>
    </row>
    <row r="58" ht="16.35" spans="1:11">
      <c r="A58" s="317"/>
      <c r="B58" s="318"/>
      <c r="C58" s="318"/>
      <c r="D58" s="318"/>
      <c r="E58" s="318"/>
      <c r="F58" s="318"/>
      <c r="G58" s="318"/>
      <c r="H58" s="318"/>
      <c r="I58" s="318"/>
      <c r="J58" s="318"/>
      <c r="K58" s="338"/>
    </row>
    <row r="59" ht="16.35" spans="1:11">
      <c r="A59" s="310" t="s">
        <v>143</v>
      </c>
      <c r="B59" s="311" t="s">
        <v>144</v>
      </c>
      <c r="C59" s="311"/>
      <c r="D59" s="312" t="s">
        <v>145</v>
      </c>
      <c r="E59" s="319"/>
      <c r="F59" s="314" t="s">
        <v>151</v>
      </c>
      <c r="G59" s="315"/>
      <c r="H59" s="316" t="s">
        <v>148</v>
      </c>
      <c r="I59" s="335"/>
      <c r="J59" s="336"/>
      <c r="K59" s="337"/>
    </row>
  </sheetData>
  <mergeCells count="6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3:K53"/>
    <mergeCell ref="A54:K54"/>
    <mergeCell ref="A55:K55"/>
    <mergeCell ref="B56:C56"/>
    <mergeCell ref="H56:I56"/>
    <mergeCell ref="J56:K56"/>
    <mergeCell ref="A57:K57"/>
    <mergeCell ref="A58:K58"/>
    <mergeCell ref="B59:C59"/>
    <mergeCell ref="H59:I59"/>
    <mergeCell ref="J59:K5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304800</xdr:colOff>
                    <xdr:row>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393700</xdr:colOff>
                    <xdr:row>56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40640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12700</xdr:rowOff>
                  </from>
                  <to>
                    <xdr:col>1</xdr:col>
                    <xdr:colOff>596900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51</xdr:row>
                    <xdr:rowOff>0</xdr:rowOff>
                  </from>
                  <to>
                    <xdr:col>1</xdr:col>
                    <xdr:colOff>596900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51</xdr:row>
                    <xdr:rowOff>0</xdr:rowOff>
                  </from>
                  <to>
                    <xdr:col>2</xdr:col>
                    <xdr:colOff>596900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51</xdr:row>
                    <xdr:rowOff>0</xdr:rowOff>
                  </from>
                  <to>
                    <xdr:col>5</xdr:col>
                    <xdr:colOff>635000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50</xdr:row>
                    <xdr:rowOff>0</xdr:rowOff>
                  </from>
                  <to>
                    <xdr:col>5</xdr:col>
                    <xdr:colOff>622300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51</xdr:row>
                    <xdr:rowOff>0</xdr:rowOff>
                  </from>
                  <to>
                    <xdr:col>6</xdr:col>
                    <xdr:colOff>571500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51</xdr:row>
                    <xdr:rowOff>0</xdr:rowOff>
                  </from>
                  <to>
                    <xdr:col>9</xdr:col>
                    <xdr:colOff>596900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51</xdr:row>
                    <xdr:rowOff>0</xdr:rowOff>
                  </from>
                  <to>
                    <xdr:col>10</xdr:col>
                    <xdr:colOff>609600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9</xdr:col>
                    <xdr:colOff>584200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51</xdr:row>
                    <xdr:rowOff>0</xdr:rowOff>
                  </from>
                  <to>
                    <xdr:col>8</xdr:col>
                    <xdr:colOff>190500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51</xdr:row>
                    <xdr:rowOff>0</xdr:rowOff>
                  </from>
                  <to>
                    <xdr:col>4</xdr:col>
                    <xdr:colOff>190500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51</xdr:row>
                    <xdr:rowOff>0</xdr:rowOff>
                  </from>
                  <to>
                    <xdr:col>8</xdr:col>
                    <xdr:colOff>190500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workbookViewId="0">
      <selection activeCell="E2" sqref="E2:H2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6.5" style="41" customWidth="1"/>
    <col min="11" max="11" width="17" style="41" customWidth="1"/>
    <col min="12" max="12" width="18.5" style="41" customWidth="1"/>
    <col min="13" max="13" width="16.6666666666667" style="41" customWidth="1"/>
    <col min="14" max="14" width="14.1666666666667" style="41" customWidth="1"/>
    <col min="15" max="15" width="16.3333333333333" style="41" customWidth="1"/>
    <col min="16" max="16384" width="9" style="41"/>
  </cols>
  <sheetData>
    <row r="1" ht="30" customHeight="1" spans="1:15">
      <c r="A1" s="42" t="s">
        <v>152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ht="16" customHeight="1" spans="1:15">
      <c r="A2" s="44" t="s">
        <v>63</v>
      </c>
      <c r="B2" s="45" t="s">
        <v>64</v>
      </c>
      <c r="C2" s="45"/>
      <c r="D2" s="46" t="s">
        <v>69</v>
      </c>
      <c r="E2" s="45" t="s">
        <v>70</v>
      </c>
      <c r="F2" s="45"/>
      <c r="G2" s="45"/>
      <c r="H2" s="45"/>
      <c r="I2" s="69"/>
      <c r="J2" s="70" t="s">
        <v>58</v>
      </c>
      <c r="K2" s="45" t="s">
        <v>153</v>
      </c>
      <c r="L2" s="45"/>
      <c r="M2" s="45"/>
      <c r="N2" s="45"/>
      <c r="O2" s="71"/>
    </row>
    <row r="3" ht="16" customHeight="1" spans="1:15">
      <c r="A3" s="47" t="s">
        <v>154</v>
      </c>
      <c r="B3" s="48" t="s">
        <v>155</v>
      </c>
      <c r="C3" s="48"/>
      <c r="D3" s="48"/>
      <c r="E3" s="48"/>
      <c r="F3" s="48"/>
      <c r="G3" s="48"/>
      <c r="H3" s="48"/>
      <c r="I3" s="72"/>
      <c r="J3" s="73" t="s">
        <v>156</v>
      </c>
      <c r="K3" s="73"/>
      <c r="L3" s="73"/>
      <c r="M3" s="73"/>
      <c r="N3" s="73"/>
      <c r="O3" s="74"/>
    </row>
    <row r="4" ht="16" customHeight="1" spans="1:15">
      <c r="A4" s="47"/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116</v>
      </c>
      <c r="H4" s="50" t="s">
        <v>157</v>
      </c>
      <c r="I4" s="72"/>
      <c r="J4" s="76"/>
      <c r="K4" s="76"/>
      <c r="L4" s="76"/>
      <c r="M4" s="76"/>
      <c r="N4" s="76"/>
      <c r="O4" s="77"/>
    </row>
    <row r="5" ht="16" customHeight="1" spans="1:15">
      <c r="A5" s="47"/>
      <c r="B5" s="51" t="s">
        <v>158</v>
      </c>
      <c r="C5" s="51" t="s">
        <v>159</v>
      </c>
      <c r="D5" s="51" t="s">
        <v>160</v>
      </c>
      <c r="E5" s="51" t="s">
        <v>161</v>
      </c>
      <c r="F5" s="51" t="s">
        <v>162</v>
      </c>
      <c r="G5" s="51" t="s">
        <v>163</v>
      </c>
      <c r="H5" s="51" t="s">
        <v>164</v>
      </c>
      <c r="I5" s="72"/>
      <c r="J5" s="78"/>
      <c r="K5" s="78"/>
      <c r="L5" s="78"/>
      <c r="M5" s="78"/>
      <c r="N5" s="78"/>
      <c r="O5" s="79"/>
    </row>
    <row r="6" ht="16" customHeight="1" spans="1:15">
      <c r="A6" s="52" t="s">
        <v>165</v>
      </c>
      <c r="B6" s="53">
        <f t="shared" ref="B6:B9" si="0">C6-1</f>
        <v>73</v>
      </c>
      <c r="C6" s="53">
        <f t="shared" ref="C6:C9" si="1">D6-2</f>
        <v>74</v>
      </c>
      <c r="D6" s="53">
        <v>76</v>
      </c>
      <c r="E6" s="53">
        <f t="shared" ref="E6:E9" si="2">D6+2</f>
        <v>78</v>
      </c>
      <c r="F6" s="53">
        <f t="shared" ref="F6:F9" si="3">E6+2</f>
        <v>80</v>
      </c>
      <c r="G6" s="53">
        <f t="shared" ref="G6:G9" si="4">F6+1</f>
        <v>81</v>
      </c>
      <c r="H6" s="53">
        <f t="shared" ref="H6:H9" si="5">G6+1</f>
        <v>82</v>
      </c>
      <c r="I6" s="72"/>
      <c r="J6" s="75"/>
      <c r="K6" s="75"/>
      <c r="L6" s="75"/>
      <c r="M6" s="75"/>
      <c r="N6" s="75"/>
      <c r="O6" s="80"/>
    </row>
    <row r="7" ht="16" customHeight="1" spans="1:15">
      <c r="A7" s="52" t="s">
        <v>166</v>
      </c>
      <c r="B7" s="53">
        <f t="shared" si="0"/>
        <v>71</v>
      </c>
      <c r="C7" s="53">
        <f t="shared" si="1"/>
        <v>72</v>
      </c>
      <c r="D7" s="53">
        <v>74</v>
      </c>
      <c r="E7" s="53">
        <f t="shared" si="2"/>
        <v>76</v>
      </c>
      <c r="F7" s="53">
        <f t="shared" si="3"/>
        <v>78</v>
      </c>
      <c r="G7" s="53">
        <f t="shared" si="4"/>
        <v>79</v>
      </c>
      <c r="H7" s="53">
        <f t="shared" si="5"/>
        <v>80</v>
      </c>
      <c r="I7" s="72"/>
      <c r="J7" s="81"/>
      <c r="K7" s="81"/>
      <c r="L7" s="81"/>
      <c r="M7" s="81"/>
      <c r="N7" s="81"/>
      <c r="O7" s="82"/>
    </row>
    <row r="8" ht="16" customHeight="1" spans="1:15">
      <c r="A8" s="52" t="s">
        <v>167</v>
      </c>
      <c r="B8" s="53">
        <f t="shared" si="0"/>
        <v>71</v>
      </c>
      <c r="C8" s="53">
        <f t="shared" si="1"/>
        <v>72</v>
      </c>
      <c r="D8" s="53">
        <v>74</v>
      </c>
      <c r="E8" s="53">
        <f t="shared" si="2"/>
        <v>76</v>
      </c>
      <c r="F8" s="53">
        <f t="shared" si="3"/>
        <v>78</v>
      </c>
      <c r="G8" s="53">
        <f t="shared" si="4"/>
        <v>79</v>
      </c>
      <c r="H8" s="53">
        <f t="shared" si="5"/>
        <v>80</v>
      </c>
      <c r="I8" s="72"/>
      <c r="J8" s="81"/>
      <c r="K8" s="81"/>
      <c r="L8" s="81"/>
      <c r="M8" s="81"/>
      <c r="N8" s="81"/>
      <c r="O8" s="82"/>
    </row>
    <row r="9" ht="16" customHeight="1" spans="1:15">
      <c r="A9" s="52" t="s">
        <v>168</v>
      </c>
      <c r="B9" s="53">
        <f t="shared" si="0"/>
        <v>66</v>
      </c>
      <c r="C9" s="53">
        <f t="shared" si="1"/>
        <v>67</v>
      </c>
      <c r="D9" s="53">
        <v>69</v>
      </c>
      <c r="E9" s="53">
        <f t="shared" si="2"/>
        <v>71</v>
      </c>
      <c r="F9" s="53">
        <f t="shared" si="3"/>
        <v>73</v>
      </c>
      <c r="G9" s="53">
        <f t="shared" si="4"/>
        <v>74</v>
      </c>
      <c r="H9" s="53">
        <f t="shared" si="5"/>
        <v>75</v>
      </c>
      <c r="I9" s="72"/>
      <c r="J9" s="81"/>
      <c r="K9" s="81"/>
      <c r="L9" s="81"/>
      <c r="M9" s="81"/>
      <c r="N9" s="81"/>
      <c r="O9" s="82"/>
    </row>
    <row r="10" ht="16" customHeight="1" spans="1:15">
      <c r="A10" s="52" t="s">
        <v>169</v>
      </c>
      <c r="B10" s="53">
        <f t="shared" ref="B10:B12" si="6">C10-4</f>
        <v>114</v>
      </c>
      <c r="C10" s="53">
        <f t="shared" ref="C10:C12" si="7">D10-4</f>
        <v>118</v>
      </c>
      <c r="D10" s="53">
        <v>122</v>
      </c>
      <c r="E10" s="53">
        <f t="shared" ref="E10:E12" si="8">D10+4</f>
        <v>126</v>
      </c>
      <c r="F10" s="53">
        <f>E10+4</f>
        <v>130</v>
      </c>
      <c r="G10" s="53">
        <f t="shared" ref="G10:G12" si="9">F10+6</f>
        <v>136</v>
      </c>
      <c r="H10" s="53">
        <f>G10+6</f>
        <v>142</v>
      </c>
      <c r="I10" s="72"/>
      <c r="J10" s="81"/>
      <c r="K10" s="81"/>
      <c r="L10" s="81"/>
      <c r="M10" s="81"/>
      <c r="N10" s="81"/>
      <c r="O10" s="82"/>
    </row>
    <row r="11" ht="16" customHeight="1" spans="1:15">
      <c r="A11" s="52" t="s">
        <v>170</v>
      </c>
      <c r="B11" s="53">
        <f t="shared" si="6"/>
        <v>110</v>
      </c>
      <c r="C11" s="53">
        <f t="shared" si="7"/>
        <v>114</v>
      </c>
      <c r="D11" s="53">
        <v>118</v>
      </c>
      <c r="E11" s="53">
        <f t="shared" si="8"/>
        <v>122</v>
      </c>
      <c r="F11" s="53">
        <f>E11+5</f>
        <v>127</v>
      </c>
      <c r="G11" s="53">
        <f t="shared" si="9"/>
        <v>133</v>
      </c>
      <c r="H11" s="53">
        <f>G11+7</f>
        <v>140</v>
      </c>
      <c r="I11" s="72"/>
      <c r="J11" s="81"/>
      <c r="K11" s="81"/>
      <c r="L11" s="81"/>
      <c r="M11" s="81"/>
      <c r="N11" s="81"/>
      <c r="O11" s="82"/>
    </row>
    <row r="12" ht="16" customHeight="1" spans="1:15">
      <c r="A12" s="52" t="s">
        <v>171</v>
      </c>
      <c r="B12" s="53">
        <f t="shared" si="6"/>
        <v>110</v>
      </c>
      <c r="C12" s="53">
        <f t="shared" si="7"/>
        <v>114</v>
      </c>
      <c r="D12" s="53">
        <v>118</v>
      </c>
      <c r="E12" s="53">
        <f t="shared" si="8"/>
        <v>122</v>
      </c>
      <c r="F12" s="53">
        <f>E12+5</f>
        <v>127</v>
      </c>
      <c r="G12" s="53">
        <f t="shared" si="9"/>
        <v>133</v>
      </c>
      <c r="H12" s="53">
        <f>G12+7</f>
        <v>140</v>
      </c>
      <c r="I12" s="72"/>
      <c r="J12" s="81"/>
      <c r="K12" s="81"/>
      <c r="L12" s="81"/>
      <c r="M12" s="81"/>
      <c r="N12" s="81"/>
      <c r="O12" s="82"/>
    </row>
    <row r="13" ht="16" customHeight="1" spans="1:15">
      <c r="A13" s="52" t="s">
        <v>172</v>
      </c>
      <c r="B13" s="53">
        <f>C13-1.2</f>
        <v>47.6</v>
      </c>
      <c r="C13" s="53">
        <f>D13-1.2</f>
        <v>48.8</v>
      </c>
      <c r="D13" s="53">
        <v>50</v>
      </c>
      <c r="E13" s="53">
        <f>D13+1.2</f>
        <v>51.2</v>
      </c>
      <c r="F13" s="53">
        <f>E13+1.2</f>
        <v>52.4</v>
      </c>
      <c r="G13" s="53">
        <f>F13+1.4</f>
        <v>53.8</v>
      </c>
      <c r="H13" s="53">
        <f>G13+1.4</f>
        <v>55.2</v>
      </c>
      <c r="I13" s="72"/>
      <c r="J13" s="81"/>
      <c r="K13" s="81"/>
      <c r="L13" s="81"/>
      <c r="M13" s="81"/>
      <c r="N13" s="81"/>
      <c r="O13" s="82"/>
    </row>
    <row r="14" ht="16" customHeight="1" spans="1:15">
      <c r="A14" s="52" t="s">
        <v>173</v>
      </c>
      <c r="B14" s="53">
        <f>C14-0.6</f>
        <v>63.2</v>
      </c>
      <c r="C14" s="53">
        <f>D14-1.2</f>
        <v>63.8</v>
      </c>
      <c r="D14" s="53">
        <v>65</v>
      </c>
      <c r="E14" s="53">
        <f>D14+1.2</f>
        <v>66.2</v>
      </c>
      <c r="F14" s="53">
        <f>E14+1.2</f>
        <v>67.4</v>
      </c>
      <c r="G14" s="53">
        <f>F14+0.6</f>
        <v>68</v>
      </c>
      <c r="H14" s="53">
        <f>G14+0.6</f>
        <v>68.6</v>
      </c>
      <c r="I14" s="72"/>
      <c r="J14" s="81"/>
      <c r="K14" s="81"/>
      <c r="L14" s="81"/>
      <c r="M14" s="81"/>
      <c r="N14" s="81"/>
      <c r="O14" s="82"/>
    </row>
    <row r="15" ht="16" customHeight="1" spans="1:15">
      <c r="A15" s="55" t="s">
        <v>174</v>
      </c>
      <c r="B15" s="53">
        <f>C15-0.8</f>
        <v>23.4</v>
      </c>
      <c r="C15" s="53">
        <f>D15-0.8</f>
        <v>24.2</v>
      </c>
      <c r="D15" s="53">
        <v>25</v>
      </c>
      <c r="E15" s="53">
        <f>D15+0.8</f>
        <v>25.8</v>
      </c>
      <c r="F15" s="53">
        <f>E15+0.8</f>
        <v>26.6</v>
      </c>
      <c r="G15" s="53">
        <f>F15+1.3</f>
        <v>27.9</v>
      </c>
      <c r="H15" s="53">
        <f>G15+1.3</f>
        <v>29.2</v>
      </c>
      <c r="I15" s="72"/>
      <c r="J15" s="81"/>
      <c r="K15" s="81"/>
      <c r="L15" s="81"/>
      <c r="M15" s="81"/>
      <c r="N15" s="81"/>
      <c r="O15" s="82"/>
    </row>
    <row r="16" ht="16" customHeight="1" spans="1:15">
      <c r="A16" s="52" t="s">
        <v>175</v>
      </c>
      <c r="B16" s="56">
        <f>C16-0.7</f>
        <v>20.1</v>
      </c>
      <c r="C16" s="56">
        <f>D16-0.7</f>
        <v>20.8</v>
      </c>
      <c r="D16" s="56">
        <v>21.5</v>
      </c>
      <c r="E16" s="56">
        <f>D16+0.7</f>
        <v>22.2</v>
      </c>
      <c r="F16" s="56">
        <f>E16+0.7</f>
        <v>22.9</v>
      </c>
      <c r="G16" s="56">
        <f>F16+1</f>
        <v>23.9</v>
      </c>
      <c r="H16" s="56">
        <f>G16+1</f>
        <v>24.9</v>
      </c>
      <c r="I16" s="72"/>
      <c r="J16" s="81"/>
      <c r="K16" s="81"/>
      <c r="L16" s="81"/>
      <c r="M16" s="81"/>
      <c r="N16" s="81"/>
      <c r="O16" s="82"/>
    </row>
    <row r="17" ht="16" customHeight="1" spans="1:15">
      <c r="A17" s="52" t="s">
        <v>176</v>
      </c>
      <c r="B17" s="57">
        <f>C17-0.5</f>
        <v>13.5</v>
      </c>
      <c r="C17" s="57">
        <f>D17-0.5</f>
        <v>14</v>
      </c>
      <c r="D17" s="57">
        <v>14.5</v>
      </c>
      <c r="E17" s="57">
        <f>D17+0.5</f>
        <v>15</v>
      </c>
      <c r="F17" s="57">
        <f>E17+0.5</f>
        <v>15.5</v>
      </c>
      <c r="G17" s="57">
        <f>F17+0.7</f>
        <v>16.2</v>
      </c>
      <c r="H17" s="57">
        <f>G17+0.7</f>
        <v>16.9</v>
      </c>
      <c r="I17" s="72"/>
      <c r="J17" s="81"/>
      <c r="K17" s="81"/>
      <c r="L17" s="81"/>
      <c r="M17" s="81"/>
      <c r="N17" s="81"/>
      <c r="O17" s="82"/>
    </row>
    <row r="18" ht="16" customHeight="1" spans="1:15">
      <c r="A18" s="52" t="s">
        <v>177</v>
      </c>
      <c r="B18" s="53">
        <f t="shared" ref="B18:B24" si="10">C18-1</f>
        <v>56</v>
      </c>
      <c r="C18" s="53">
        <f>D18-1</f>
        <v>57</v>
      </c>
      <c r="D18" s="167">
        <v>58</v>
      </c>
      <c r="E18" s="53">
        <f>D18+1</f>
        <v>59</v>
      </c>
      <c r="F18" s="53">
        <f>E18+1</f>
        <v>60</v>
      </c>
      <c r="G18" s="53">
        <f>F18+1.5</f>
        <v>61.5</v>
      </c>
      <c r="H18" s="53">
        <f>G18+1.5</f>
        <v>63</v>
      </c>
      <c r="I18" s="72"/>
      <c r="J18" s="81"/>
      <c r="K18" s="81"/>
      <c r="L18" s="81"/>
      <c r="M18" s="81"/>
      <c r="N18" s="81"/>
      <c r="O18" s="82"/>
    </row>
    <row r="19" ht="16" customHeight="1" spans="1:15">
      <c r="A19" s="47" t="s">
        <v>154</v>
      </c>
      <c r="B19" s="48" t="s">
        <v>178</v>
      </c>
      <c r="C19" s="48"/>
      <c r="D19" s="48"/>
      <c r="E19" s="48"/>
      <c r="F19" s="48"/>
      <c r="G19" s="48"/>
      <c r="H19" s="48"/>
      <c r="I19" s="72"/>
      <c r="J19" s="83"/>
      <c r="K19" s="83"/>
      <c r="L19" s="83"/>
      <c r="M19" s="83"/>
      <c r="N19" s="83"/>
      <c r="O19" s="84"/>
    </row>
    <row r="20" ht="16" customHeight="1" spans="1:15">
      <c r="A20" s="47"/>
      <c r="B20" s="49" t="s">
        <v>111</v>
      </c>
      <c r="C20" s="49" t="s">
        <v>112</v>
      </c>
      <c r="D20" s="49" t="s">
        <v>113</v>
      </c>
      <c r="E20" s="49" t="s">
        <v>114</v>
      </c>
      <c r="F20" s="49" t="s">
        <v>115</v>
      </c>
      <c r="G20" s="49" t="s">
        <v>116</v>
      </c>
      <c r="H20" s="50" t="s">
        <v>157</v>
      </c>
      <c r="I20" s="72"/>
      <c r="J20" s="81"/>
      <c r="K20" s="81"/>
      <c r="L20" s="81"/>
      <c r="M20" s="81"/>
      <c r="N20" s="81"/>
      <c r="O20" s="82"/>
    </row>
    <row r="21" ht="16" customHeight="1" spans="1:15">
      <c r="A21" s="47"/>
      <c r="B21" s="51" t="s">
        <v>158</v>
      </c>
      <c r="C21" s="51" t="s">
        <v>159</v>
      </c>
      <c r="D21" s="51" t="s">
        <v>160</v>
      </c>
      <c r="E21" s="51" t="s">
        <v>161</v>
      </c>
      <c r="F21" s="51" t="s">
        <v>162</v>
      </c>
      <c r="G21" s="51" t="s">
        <v>163</v>
      </c>
      <c r="H21" s="51" t="s">
        <v>164</v>
      </c>
      <c r="I21" s="72"/>
      <c r="J21" s="81"/>
      <c r="K21" s="81"/>
      <c r="L21" s="81"/>
      <c r="M21" s="81"/>
      <c r="N21" s="81"/>
      <c r="O21" s="82"/>
    </row>
    <row r="22" ht="16" customHeight="1" spans="1:15">
      <c r="A22" s="60" t="s">
        <v>165</v>
      </c>
      <c r="B22" s="53">
        <f t="shared" si="10"/>
        <v>68</v>
      </c>
      <c r="C22" s="53">
        <f t="shared" ref="C22:C24" si="11">D22-2</f>
        <v>69</v>
      </c>
      <c r="D22" s="53">
        <v>71</v>
      </c>
      <c r="E22" s="53">
        <f t="shared" ref="E22:E24" si="12">D22+2</f>
        <v>73</v>
      </c>
      <c r="F22" s="53">
        <f t="shared" ref="F22:F24" si="13">E22+2</f>
        <v>75</v>
      </c>
      <c r="G22" s="53">
        <f t="shared" ref="G22:G24" si="14">F22+1</f>
        <v>76</v>
      </c>
      <c r="H22" s="53">
        <f t="shared" ref="H22:H24" si="15">G22+1</f>
        <v>77</v>
      </c>
      <c r="I22" s="72"/>
      <c r="J22" s="81"/>
      <c r="K22" s="81"/>
      <c r="L22" s="81"/>
      <c r="M22" s="81"/>
      <c r="N22" s="81"/>
      <c r="O22" s="82"/>
    </row>
    <row r="23" ht="16" customHeight="1" spans="1:15">
      <c r="A23" s="60" t="s">
        <v>166</v>
      </c>
      <c r="B23" s="53">
        <f t="shared" si="10"/>
        <v>66</v>
      </c>
      <c r="C23" s="53">
        <f t="shared" si="11"/>
        <v>67</v>
      </c>
      <c r="D23" s="53">
        <v>69</v>
      </c>
      <c r="E23" s="53">
        <f t="shared" si="12"/>
        <v>71</v>
      </c>
      <c r="F23" s="53">
        <f t="shared" si="13"/>
        <v>73</v>
      </c>
      <c r="G23" s="53">
        <f t="shared" si="14"/>
        <v>74</v>
      </c>
      <c r="H23" s="53">
        <f t="shared" si="15"/>
        <v>75</v>
      </c>
      <c r="I23" s="72"/>
      <c r="J23" s="81"/>
      <c r="K23" s="81"/>
      <c r="L23" s="81"/>
      <c r="M23" s="81"/>
      <c r="N23" s="81"/>
      <c r="O23" s="82"/>
    </row>
    <row r="24" ht="16" customHeight="1" spans="1:15">
      <c r="A24" s="60" t="s">
        <v>167</v>
      </c>
      <c r="B24" s="53">
        <f t="shared" si="10"/>
        <v>66</v>
      </c>
      <c r="C24" s="53">
        <f t="shared" si="11"/>
        <v>67</v>
      </c>
      <c r="D24" s="53">
        <v>69</v>
      </c>
      <c r="E24" s="53">
        <f t="shared" si="12"/>
        <v>71</v>
      </c>
      <c r="F24" s="53">
        <f t="shared" si="13"/>
        <v>73</v>
      </c>
      <c r="G24" s="53">
        <f t="shared" si="14"/>
        <v>74</v>
      </c>
      <c r="H24" s="53">
        <f t="shared" si="15"/>
        <v>75</v>
      </c>
      <c r="I24" s="72"/>
      <c r="J24" s="75"/>
      <c r="K24" s="75"/>
      <c r="L24" s="75"/>
      <c r="M24" s="75"/>
      <c r="N24" s="75"/>
      <c r="O24" s="80"/>
    </row>
    <row r="25" ht="16" customHeight="1" spans="1:15">
      <c r="A25" s="60" t="s">
        <v>169</v>
      </c>
      <c r="B25" s="53">
        <f t="shared" ref="B25:B27" si="16">C25-4</f>
        <v>104</v>
      </c>
      <c r="C25" s="53">
        <f t="shared" ref="C25:C27" si="17">D25-4</f>
        <v>108</v>
      </c>
      <c r="D25" s="53">
        <v>112</v>
      </c>
      <c r="E25" s="53">
        <f t="shared" ref="E25:E27" si="18">D25+4</f>
        <v>116</v>
      </c>
      <c r="F25" s="53">
        <f>E25+4</f>
        <v>120</v>
      </c>
      <c r="G25" s="53">
        <f t="shared" ref="G25:G27" si="19">F25+6</f>
        <v>126</v>
      </c>
      <c r="H25" s="53">
        <f>G25+6</f>
        <v>132</v>
      </c>
      <c r="I25" s="72"/>
      <c r="J25" s="75"/>
      <c r="K25" s="75"/>
      <c r="L25" s="75"/>
      <c r="M25" s="75"/>
      <c r="N25" s="75"/>
      <c r="O25" s="80"/>
    </row>
    <row r="26" ht="16" customHeight="1" spans="1:15">
      <c r="A26" s="60" t="s">
        <v>170</v>
      </c>
      <c r="B26" s="53">
        <f t="shared" si="16"/>
        <v>98</v>
      </c>
      <c r="C26" s="53">
        <f t="shared" si="17"/>
        <v>102</v>
      </c>
      <c r="D26" s="53">
        <v>106</v>
      </c>
      <c r="E26" s="53">
        <f t="shared" si="18"/>
        <v>110</v>
      </c>
      <c r="F26" s="53">
        <f>E26+5</f>
        <v>115</v>
      </c>
      <c r="G26" s="53">
        <f t="shared" si="19"/>
        <v>121</v>
      </c>
      <c r="H26" s="53">
        <f>G26+7</f>
        <v>128</v>
      </c>
      <c r="I26" s="72"/>
      <c r="J26" s="75"/>
      <c r="K26" s="75"/>
      <c r="L26" s="75"/>
      <c r="M26" s="75"/>
      <c r="N26" s="75"/>
      <c r="O26" s="80"/>
    </row>
    <row r="27" ht="16" customHeight="1" spans="1:15">
      <c r="A27" s="60" t="s">
        <v>171</v>
      </c>
      <c r="B27" s="53">
        <f t="shared" si="16"/>
        <v>98</v>
      </c>
      <c r="C27" s="53">
        <f t="shared" si="17"/>
        <v>102</v>
      </c>
      <c r="D27" s="53">
        <v>106</v>
      </c>
      <c r="E27" s="53">
        <f t="shared" si="18"/>
        <v>110</v>
      </c>
      <c r="F27" s="53">
        <f>E27+5</f>
        <v>115</v>
      </c>
      <c r="G27" s="53">
        <f t="shared" si="19"/>
        <v>121</v>
      </c>
      <c r="H27" s="53">
        <f>G27+7</f>
        <v>128</v>
      </c>
      <c r="I27" s="72"/>
      <c r="J27" s="75"/>
      <c r="K27" s="75"/>
      <c r="L27" s="75"/>
      <c r="M27" s="75"/>
      <c r="N27" s="75"/>
      <c r="O27" s="80"/>
    </row>
    <row r="28" ht="16" customHeight="1" spans="1:15">
      <c r="A28" s="60" t="s">
        <v>172</v>
      </c>
      <c r="B28" s="53">
        <f>C28-1.2</f>
        <v>44.6</v>
      </c>
      <c r="C28" s="53">
        <f>D28-1.2</f>
        <v>45.8</v>
      </c>
      <c r="D28" s="53">
        <v>47</v>
      </c>
      <c r="E28" s="53">
        <f>D28+1.2</f>
        <v>48.2</v>
      </c>
      <c r="F28" s="53">
        <f>E28+1.2</f>
        <v>49.4</v>
      </c>
      <c r="G28" s="53">
        <f>F28+1.4</f>
        <v>50.8</v>
      </c>
      <c r="H28" s="53">
        <f>G28+1.4</f>
        <v>52.2</v>
      </c>
      <c r="I28" s="72"/>
      <c r="J28" s="75"/>
      <c r="K28" s="75"/>
      <c r="L28" s="75"/>
      <c r="M28" s="75"/>
      <c r="N28" s="75"/>
      <c r="O28" s="80"/>
    </row>
    <row r="29" ht="16" customHeight="1" spans="1:15">
      <c r="A29" s="60" t="s">
        <v>173</v>
      </c>
      <c r="B29" s="53">
        <f>C29-0.6</f>
        <v>60.2</v>
      </c>
      <c r="C29" s="53">
        <f>D29-1.2</f>
        <v>60.8</v>
      </c>
      <c r="D29" s="53">
        <v>62</v>
      </c>
      <c r="E29" s="53">
        <f>D29+1.2</f>
        <v>63.2</v>
      </c>
      <c r="F29" s="53">
        <f>E29+1.2</f>
        <v>64.4</v>
      </c>
      <c r="G29" s="53">
        <f>F29+0.6</f>
        <v>65</v>
      </c>
      <c r="H29" s="53">
        <f>G29+0.6</f>
        <v>65.6</v>
      </c>
      <c r="I29" s="72"/>
      <c r="J29" s="75"/>
      <c r="K29" s="75"/>
      <c r="L29" s="75"/>
      <c r="M29" s="75"/>
      <c r="N29" s="75"/>
      <c r="O29" s="80"/>
    </row>
    <row r="30" ht="16" customHeight="1" spans="1:15">
      <c r="A30" s="61" t="s">
        <v>174</v>
      </c>
      <c r="B30" s="53">
        <f>C30-0.8</f>
        <v>20.4</v>
      </c>
      <c r="C30" s="53">
        <f>D30-0.8</f>
        <v>21.2</v>
      </c>
      <c r="D30" s="53">
        <v>22</v>
      </c>
      <c r="E30" s="53">
        <f>D30+0.8</f>
        <v>22.8</v>
      </c>
      <c r="F30" s="53">
        <f>E30+0.8</f>
        <v>23.6</v>
      </c>
      <c r="G30" s="53">
        <f>F30+1.3</f>
        <v>24.9</v>
      </c>
      <c r="H30" s="53">
        <f>G30+1.3</f>
        <v>26.2</v>
      </c>
      <c r="I30" s="72"/>
      <c r="J30" s="81"/>
      <c r="K30" s="81"/>
      <c r="L30" s="81"/>
      <c r="M30" s="81"/>
      <c r="N30" s="81"/>
      <c r="O30" s="82"/>
    </row>
    <row r="31" ht="16" customHeight="1" spans="1:15">
      <c r="A31" s="60" t="s">
        <v>175</v>
      </c>
      <c r="B31" s="53">
        <f>C31-0.7</f>
        <v>15.6</v>
      </c>
      <c r="C31" s="53">
        <f>D31-0.7</f>
        <v>16.3</v>
      </c>
      <c r="D31" s="53">
        <v>17</v>
      </c>
      <c r="E31" s="53">
        <f>D31+0.7</f>
        <v>17.7</v>
      </c>
      <c r="F31" s="53">
        <f>E31+0.7</f>
        <v>18.4</v>
      </c>
      <c r="G31" s="53">
        <f>F31+1</f>
        <v>19.4</v>
      </c>
      <c r="H31" s="53">
        <f>G31+1</f>
        <v>20.4</v>
      </c>
      <c r="I31" s="72"/>
      <c r="J31" s="81"/>
      <c r="K31" s="81"/>
      <c r="L31" s="81"/>
      <c r="M31" s="81"/>
      <c r="N31" s="81"/>
      <c r="O31" s="82"/>
    </row>
    <row r="32" ht="16" customHeight="1" spans="1:15">
      <c r="A32" s="60" t="s">
        <v>176</v>
      </c>
      <c r="B32" s="57">
        <f>C32-0.5</f>
        <v>10</v>
      </c>
      <c r="C32" s="57">
        <f>D32-0.5</f>
        <v>10.5</v>
      </c>
      <c r="D32" s="57">
        <v>11</v>
      </c>
      <c r="E32" s="57">
        <f>D32+0.5</f>
        <v>11.5</v>
      </c>
      <c r="F32" s="57">
        <f>E32+0.5</f>
        <v>12</v>
      </c>
      <c r="G32" s="57">
        <f>F32+0.7</f>
        <v>12.7</v>
      </c>
      <c r="H32" s="57">
        <f>G32+0.7</f>
        <v>13.4</v>
      </c>
      <c r="I32" s="72"/>
      <c r="J32" s="81"/>
      <c r="K32" s="81"/>
      <c r="L32" s="81"/>
      <c r="M32" s="81"/>
      <c r="N32" s="81"/>
      <c r="O32" s="82"/>
    </row>
    <row r="33" ht="16" customHeight="1" spans="1:15">
      <c r="A33" s="60" t="s">
        <v>179</v>
      </c>
      <c r="B33" s="57">
        <f>C33-0.5</f>
        <v>13</v>
      </c>
      <c r="C33" s="57">
        <f>D33-0.5</f>
        <v>13.5</v>
      </c>
      <c r="D33" s="57">
        <v>14</v>
      </c>
      <c r="E33" s="57">
        <f>D33+0.5</f>
        <v>14.5</v>
      </c>
      <c r="F33" s="57">
        <f>E33+0.5</f>
        <v>15</v>
      </c>
      <c r="G33" s="57">
        <f>F33+0.7</f>
        <v>15.7</v>
      </c>
      <c r="H33" s="57">
        <f>G33+0.7</f>
        <v>16.4</v>
      </c>
      <c r="I33" s="72"/>
      <c r="J33" s="81"/>
      <c r="K33" s="81"/>
      <c r="L33" s="81"/>
      <c r="M33" s="81"/>
      <c r="N33" s="81"/>
      <c r="O33" s="82"/>
    </row>
    <row r="34" ht="16" customHeight="1" spans="1:15">
      <c r="A34" s="60" t="s">
        <v>177</v>
      </c>
      <c r="B34" s="53">
        <f>C34-1</f>
        <v>46</v>
      </c>
      <c r="C34" s="53">
        <f>D34-1</f>
        <v>47</v>
      </c>
      <c r="D34" s="168">
        <v>48</v>
      </c>
      <c r="E34" s="53">
        <f>D34+1</f>
        <v>49</v>
      </c>
      <c r="F34" s="53">
        <f>E34+1</f>
        <v>50</v>
      </c>
      <c r="G34" s="53">
        <f>F34+1.5</f>
        <v>51.5</v>
      </c>
      <c r="H34" s="53">
        <f>G34+1.5</f>
        <v>53</v>
      </c>
      <c r="I34" s="72"/>
      <c r="J34" s="81"/>
      <c r="K34" s="81"/>
      <c r="L34" s="81"/>
      <c r="M34" s="81"/>
      <c r="N34" s="81"/>
      <c r="O34" s="82"/>
    </row>
    <row r="35" ht="16" customHeight="1" spans="1:15">
      <c r="A35" s="63"/>
      <c r="B35" s="64"/>
      <c r="C35" s="65"/>
      <c r="D35" s="65"/>
      <c r="E35" s="66"/>
      <c r="F35" s="66"/>
      <c r="G35" s="66"/>
      <c r="H35" s="64"/>
      <c r="I35" s="85"/>
      <c r="J35" s="64"/>
      <c r="K35" s="64"/>
      <c r="L35" s="86"/>
      <c r="M35" s="64"/>
      <c r="N35" s="64"/>
      <c r="O35" s="87"/>
    </row>
    <row r="36" spans="1:15">
      <c r="A36" s="67" t="s">
        <v>124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1:15">
      <c r="A37" s="41" t="s">
        <v>180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1:14">
      <c r="A38" s="68"/>
      <c r="B38" s="68"/>
      <c r="C38" s="68"/>
      <c r="D38" s="68"/>
      <c r="E38" s="68"/>
      <c r="F38" s="68"/>
      <c r="G38" s="68"/>
      <c r="H38" s="68"/>
      <c r="I38" s="68"/>
      <c r="J38" s="67" t="s">
        <v>181</v>
      </c>
      <c r="K38" s="88"/>
      <c r="L38" s="67" t="s">
        <v>182</v>
      </c>
      <c r="M38" s="67"/>
      <c r="N38" s="67" t="s">
        <v>183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2" sqref="B2:C2"/>
    </sheetView>
  </sheetViews>
  <sheetFormatPr defaultColWidth="10" defaultRowHeight="16.5" customHeight="1"/>
  <cols>
    <col min="1" max="16384" width="10" style="169"/>
  </cols>
  <sheetData>
    <row r="1" ht="22.5" customHeight="1" spans="1:11">
      <c r="A1" s="170" t="s">
        <v>184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ht="17.25" customHeight="1" spans="1:11">
      <c r="A2" s="171" t="s">
        <v>54</v>
      </c>
      <c r="B2" s="172"/>
      <c r="C2" s="172"/>
      <c r="D2" s="173" t="s">
        <v>56</v>
      </c>
      <c r="E2" s="173"/>
      <c r="F2" s="172"/>
      <c r="G2" s="172"/>
      <c r="H2" s="174" t="s">
        <v>58</v>
      </c>
      <c r="I2" s="247"/>
      <c r="J2" s="247"/>
      <c r="K2" s="248"/>
    </row>
    <row r="3" customHeight="1" spans="1:11">
      <c r="A3" s="175" t="s">
        <v>60</v>
      </c>
      <c r="B3" s="176"/>
      <c r="C3" s="177"/>
      <c r="D3" s="178" t="s">
        <v>61</v>
      </c>
      <c r="E3" s="179"/>
      <c r="F3" s="179"/>
      <c r="G3" s="180"/>
      <c r="H3" s="178" t="s">
        <v>62</v>
      </c>
      <c r="I3" s="179"/>
      <c r="J3" s="179"/>
      <c r="K3" s="180"/>
    </row>
    <row r="4" customHeight="1" spans="1:11">
      <c r="A4" s="181" t="s">
        <v>63</v>
      </c>
      <c r="B4" s="182"/>
      <c r="C4" s="183"/>
      <c r="D4" s="181" t="s">
        <v>65</v>
      </c>
      <c r="E4" s="184"/>
      <c r="F4" s="185"/>
      <c r="G4" s="186"/>
      <c r="H4" s="181" t="s">
        <v>185</v>
      </c>
      <c r="I4" s="184"/>
      <c r="J4" s="208" t="s">
        <v>67</v>
      </c>
      <c r="K4" s="249" t="s">
        <v>68</v>
      </c>
    </row>
    <row r="5" customHeight="1" spans="1:11">
      <c r="A5" s="187" t="s">
        <v>69</v>
      </c>
      <c r="B5" s="188"/>
      <c r="C5" s="189"/>
      <c r="D5" s="181" t="s">
        <v>186</v>
      </c>
      <c r="E5" s="184"/>
      <c r="F5" s="182"/>
      <c r="G5" s="183"/>
      <c r="H5" s="181" t="s">
        <v>187</v>
      </c>
      <c r="I5" s="184"/>
      <c r="J5" s="208" t="s">
        <v>67</v>
      </c>
      <c r="K5" s="249" t="s">
        <v>68</v>
      </c>
    </row>
    <row r="6" customHeight="1" spans="1:11">
      <c r="A6" s="181" t="s">
        <v>73</v>
      </c>
      <c r="B6" s="190"/>
      <c r="C6" s="191"/>
      <c r="D6" s="181" t="s">
        <v>188</v>
      </c>
      <c r="E6" s="184"/>
      <c r="F6" s="182"/>
      <c r="G6" s="183"/>
      <c r="H6" s="192" t="s">
        <v>189</v>
      </c>
      <c r="I6" s="224"/>
      <c r="J6" s="224"/>
      <c r="K6" s="250"/>
    </row>
    <row r="7" customHeight="1" spans="1:11">
      <c r="A7" s="181" t="s">
        <v>76</v>
      </c>
      <c r="B7" s="182"/>
      <c r="C7" s="183"/>
      <c r="D7" s="181" t="s">
        <v>190</v>
      </c>
      <c r="E7" s="184"/>
      <c r="F7" s="182"/>
      <c r="G7" s="183"/>
      <c r="H7" s="193"/>
      <c r="I7" s="208"/>
      <c r="J7" s="208"/>
      <c r="K7" s="249"/>
    </row>
    <row r="8" customHeight="1" spans="1:11">
      <c r="A8" s="194"/>
      <c r="B8" s="195"/>
      <c r="C8" s="196"/>
      <c r="D8" s="194" t="s">
        <v>79</v>
      </c>
      <c r="E8" s="197"/>
      <c r="F8" s="198"/>
      <c r="G8" s="199"/>
      <c r="H8" s="200"/>
      <c r="I8" s="218"/>
      <c r="J8" s="218"/>
      <c r="K8" s="251"/>
    </row>
    <row r="9" customHeight="1" spans="1:11">
      <c r="A9" s="201" t="s">
        <v>191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83</v>
      </c>
      <c r="B10" s="203" t="s">
        <v>84</v>
      </c>
      <c r="C10" s="204" t="s">
        <v>85</v>
      </c>
      <c r="D10" s="205"/>
      <c r="E10" s="206" t="s">
        <v>88</v>
      </c>
      <c r="F10" s="203" t="s">
        <v>84</v>
      </c>
      <c r="G10" s="204" t="s">
        <v>85</v>
      </c>
      <c r="H10" s="203"/>
      <c r="I10" s="206" t="s">
        <v>86</v>
      </c>
      <c r="J10" s="203" t="s">
        <v>84</v>
      </c>
      <c r="K10" s="252" t="s">
        <v>85</v>
      </c>
    </row>
    <row r="11" customHeight="1" spans="1:11">
      <c r="A11" s="187" t="s">
        <v>89</v>
      </c>
      <c r="B11" s="207" t="s">
        <v>84</v>
      </c>
      <c r="C11" s="208" t="s">
        <v>85</v>
      </c>
      <c r="D11" s="209"/>
      <c r="E11" s="210" t="s">
        <v>91</v>
      </c>
      <c r="F11" s="207" t="s">
        <v>84</v>
      </c>
      <c r="G11" s="208" t="s">
        <v>85</v>
      </c>
      <c r="H11" s="207"/>
      <c r="I11" s="210" t="s">
        <v>96</v>
      </c>
      <c r="J11" s="207" t="s">
        <v>84</v>
      </c>
      <c r="K11" s="249" t="s">
        <v>85</v>
      </c>
    </row>
    <row r="12" customHeight="1" spans="1:11">
      <c r="A12" s="194" t="s">
        <v>124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53"/>
    </row>
    <row r="13" customHeight="1" spans="1:11">
      <c r="A13" s="211" t="s">
        <v>192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customHeight="1" spans="1:11">
      <c r="A14" s="212"/>
      <c r="B14" s="213"/>
      <c r="C14" s="213"/>
      <c r="D14" s="213"/>
      <c r="E14" s="213"/>
      <c r="F14" s="213"/>
      <c r="G14" s="213"/>
      <c r="H14" s="213"/>
      <c r="I14" s="254"/>
      <c r="J14" s="254"/>
      <c r="K14" s="255"/>
    </row>
    <row r="15" customHeight="1" spans="1:11">
      <c r="A15" s="214"/>
      <c r="B15" s="215"/>
      <c r="C15" s="215"/>
      <c r="D15" s="216"/>
      <c r="E15" s="217"/>
      <c r="F15" s="215"/>
      <c r="G15" s="215"/>
      <c r="H15" s="216"/>
      <c r="I15" s="256"/>
      <c r="J15" s="257"/>
      <c r="K15" s="258"/>
    </row>
    <row r="16" customHeight="1" spans="1:11">
      <c r="A16" s="200"/>
      <c r="B16" s="218"/>
      <c r="C16" s="218"/>
      <c r="D16" s="218"/>
      <c r="E16" s="218"/>
      <c r="F16" s="218"/>
      <c r="G16" s="218"/>
      <c r="H16" s="218"/>
      <c r="I16" s="218"/>
      <c r="J16" s="218"/>
      <c r="K16" s="251"/>
    </row>
    <row r="17" customHeight="1" spans="1:11">
      <c r="A17" s="211" t="s">
        <v>193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customHeight="1" spans="1:11">
      <c r="A18" s="212"/>
      <c r="B18" s="213"/>
      <c r="C18" s="213"/>
      <c r="D18" s="213"/>
      <c r="E18" s="213"/>
      <c r="F18" s="213"/>
      <c r="G18" s="213"/>
      <c r="H18" s="213"/>
      <c r="I18" s="254"/>
      <c r="J18" s="254"/>
      <c r="K18" s="255"/>
    </row>
    <row r="19" customHeight="1" spans="1:11">
      <c r="A19" s="214"/>
      <c r="B19" s="215"/>
      <c r="C19" s="215"/>
      <c r="D19" s="216"/>
      <c r="E19" s="217"/>
      <c r="F19" s="215"/>
      <c r="G19" s="215"/>
      <c r="H19" s="216"/>
      <c r="I19" s="256"/>
      <c r="J19" s="257"/>
      <c r="K19" s="258"/>
    </row>
    <row r="20" customHeight="1" spans="1:11">
      <c r="A20" s="200"/>
      <c r="B20" s="218"/>
      <c r="C20" s="218"/>
      <c r="D20" s="218"/>
      <c r="E20" s="218"/>
      <c r="F20" s="218"/>
      <c r="G20" s="218"/>
      <c r="H20" s="218"/>
      <c r="I20" s="218"/>
      <c r="J20" s="218"/>
      <c r="K20" s="251"/>
    </row>
    <row r="21" customHeight="1" spans="1:11">
      <c r="A21" s="219" t="s">
        <v>121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customHeight="1" spans="1:11">
      <c r="A22" s="93" t="s">
        <v>122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7"/>
    </row>
    <row r="23" customHeight="1" spans="1:11">
      <c r="A23" s="105" t="s">
        <v>123</v>
      </c>
      <c r="B23" s="107"/>
      <c r="C23" s="208" t="s">
        <v>67</v>
      </c>
      <c r="D23" s="208" t="s">
        <v>68</v>
      </c>
      <c r="E23" s="104"/>
      <c r="F23" s="104"/>
      <c r="G23" s="104"/>
      <c r="H23" s="104"/>
      <c r="I23" s="104"/>
      <c r="J23" s="104"/>
      <c r="K23" s="151"/>
    </row>
    <row r="24" customHeight="1" spans="1:11">
      <c r="A24" s="220" t="s">
        <v>194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59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60"/>
    </row>
    <row r="26" customHeight="1" spans="1:11">
      <c r="A26" s="201" t="s">
        <v>137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5" t="s">
        <v>138</v>
      </c>
      <c r="B27" s="204" t="s">
        <v>94</v>
      </c>
      <c r="C27" s="204" t="s">
        <v>95</v>
      </c>
      <c r="D27" s="204" t="s">
        <v>87</v>
      </c>
      <c r="E27" s="176" t="s">
        <v>139</v>
      </c>
      <c r="F27" s="204" t="s">
        <v>94</v>
      </c>
      <c r="G27" s="204" t="s">
        <v>95</v>
      </c>
      <c r="H27" s="204" t="s">
        <v>87</v>
      </c>
      <c r="I27" s="176" t="s">
        <v>140</v>
      </c>
      <c r="J27" s="204" t="s">
        <v>94</v>
      </c>
      <c r="K27" s="252" t="s">
        <v>95</v>
      </c>
    </row>
    <row r="28" customHeight="1" spans="1:11">
      <c r="A28" s="192" t="s">
        <v>86</v>
      </c>
      <c r="B28" s="208" t="s">
        <v>94</v>
      </c>
      <c r="C28" s="208" t="s">
        <v>95</v>
      </c>
      <c r="D28" s="208" t="s">
        <v>87</v>
      </c>
      <c r="E28" s="224" t="s">
        <v>93</v>
      </c>
      <c r="F28" s="208" t="s">
        <v>94</v>
      </c>
      <c r="G28" s="208" t="s">
        <v>95</v>
      </c>
      <c r="H28" s="208" t="s">
        <v>87</v>
      </c>
      <c r="I28" s="224" t="s">
        <v>104</v>
      </c>
      <c r="J28" s="208" t="s">
        <v>94</v>
      </c>
      <c r="K28" s="249" t="s">
        <v>95</v>
      </c>
    </row>
    <row r="29" customHeight="1" spans="1:11">
      <c r="A29" s="181" t="s">
        <v>97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61"/>
    </row>
    <row r="30" customHeight="1" spans="1:1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62"/>
    </row>
    <row r="31" customHeight="1" spans="1:11">
      <c r="A31" s="228" t="s">
        <v>195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63"/>
    </row>
    <row r="33" ht="17.25" customHeight="1" spans="1:11">
      <c r="A33" s="231"/>
      <c r="B33" s="232"/>
      <c r="C33" s="232"/>
      <c r="D33" s="232"/>
      <c r="E33" s="232"/>
      <c r="F33" s="232"/>
      <c r="G33" s="232"/>
      <c r="H33" s="232"/>
      <c r="I33" s="232"/>
      <c r="J33" s="232"/>
      <c r="K33" s="264"/>
    </row>
    <row r="34" ht="17.25" customHeight="1" spans="1:11">
      <c r="A34" s="231"/>
      <c r="B34" s="232"/>
      <c r="C34" s="232"/>
      <c r="D34" s="232"/>
      <c r="E34" s="232"/>
      <c r="F34" s="232"/>
      <c r="G34" s="232"/>
      <c r="H34" s="232"/>
      <c r="I34" s="232"/>
      <c r="J34" s="232"/>
      <c r="K34" s="264"/>
    </row>
    <row r="35" ht="17.25" customHeight="1" spans="1:11">
      <c r="A35" s="231"/>
      <c r="B35" s="232"/>
      <c r="C35" s="232"/>
      <c r="D35" s="232"/>
      <c r="E35" s="232"/>
      <c r="F35" s="232"/>
      <c r="G35" s="232"/>
      <c r="H35" s="232"/>
      <c r="I35" s="232"/>
      <c r="J35" s="232"/>
      <c r="K35" s="264"/>
    </row>
    <row r="36" ht="17.25" customHeight="1" spans="1:11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64"/>
    </row>
    <row r="37" ht="17.25" customHeight="1" spans="1:11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64"/>
    </row>
    <row r="38" ht="17.25" customHeight="1" spans="1:11">
      <c r="A38" s="231"/>
      <c r="B38" s="232"/>
      <c r="C38" s="232"/>
      <c r="D38" s="232"/>
      <c r="E38" s="232"/>
      <c r="F38" s="232"/>
      <c r="G38" s="232"/>
      <c r="H38" s="232"/>
      <c r="I38" s="232"/>
      <c r="J38" s="232"/>
      <c r="K38" s="264"/>
    </row>
    <row r="39" ht="17.25" customHeight="1" spans="1:11">
      <c r="A39" s="231"/>
      <c r="B39" s="232"/>
      <c r="C39" s="232"/>
      <c r="D39" s="232"/>
      <c r="E39" s="232"/>
      <c r="F39" s="232"/>
      <c r="G39" s="232"/>
      <c r="H39" s="232"/>
      <c r="I39" s="232"/>
      <c r="J39" s="232"/>
      <c r="K39" s="264"/>
    </row>
    <row r="40" ht="17.25" customHeight="1" spans="1:1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64"/>
    </row>
    <row r="41" ht="17.25" customHeight="1" spans="1:1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64"/>
    </row>
    <row r="42" ht="17.25" customHeight="1" spans="1:11">
      <c r="A42" s="231"/>
      <c r="B42" s="232"/>
      <c r="C42" s="232"/>
      <c r="D42" s="232"/>
      <c r="E42" s="232"/>
      <c r="F42" s="232"/>
      <c r="G42" s="232"/>
      <c r="H42" s="232"/>
      <c r="I42" s="232"/>
      <c r="J42" s="232"/>
      <c r="K42" s="264"/>
    </row>
    <row r="43" ht="17.25" customHeight="1" spans="1:11">
      <c r="A43" s="226" t="s">
        <v>136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62"/>
    </row>
    <row r="44" customHeight="1" spans="1:11">
      <c r="A44" s="228" t="s">
        <v>196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ht="18" customHeight="1" spans="1:11">
      <c r="A45" s="233" t="s">
        <v>124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65"/>
    </row>
    <row r="46" ht="18" customHeight="1" spans="1:11">
      <c r="A46" s="233"/>
      <c r="B46" s="234"/>
      <c r="C46" s="234"/>
      <c r="D46" s="234"/>
      <c r="E46" s="234"/>
      <c r="F46" s="234"/>
      <c r="G46" s="234"/>
      <c r="H46" s="234"/>
      <c r="I46" s="234"/>
      <c r="J46" s="234"/>
      <c r="K46" s="265"/>
    </row>
    <row r="47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60"/>
    </row>
    <row r="48" ht="21" customHeight="1" spans="1:11">
      <c r="A48" s="235" t="s">
        <v>143</v>
      </c>
      <c r="B48" s="236" t="s">
        <v>144</v>
      </c>
      <c r="C48" s="236"/>
      <c r="D48" s="237" t="s">
        <v>145</v>
      </c>
      <c r="E48" s="238"/>
      <c r="F48" s="237" t="s">
        <v>147</v>
      </c>
      <c r="G48" s="239"/>
      <c r="H48" s="240" t="s">
        <v>148</v>
      </c>
      <c r="I48" s="240"/>
      <c r="J48" s="236"/>
      <c r="K48" s="266"/>
    </row>
    <row r="49" customHeight="1" spans="1:11">
      <c r="A49" s="241" t="s">
        <v>150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67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68"/>
    </row>
    <row r="51" customHeight="1" spans="1:11">
      <c r="A51" s="245"/>
      <c r="B51" s="246"/>
      <c r="C51" s="246"/>
      <c r="D51" s="246"/>
      <c r="E51" s="246"/>
      <c r="F51" s="246"/>
      <c r="G51" s="246"/>
      <c r="H51" s="246"/>
      <c r="I51" s="246"/>
      <c r="J51" s="246"/>
      <c r="K51" s="269"/>
    </row>
    <row r="52" ht="21" customHeight="1" spans="1:11">
      <c r="A52" s="235" t="s">
        <v>143</v>
      </c>
      <c r="B52" s="236" t="s">
        <v>144</v>
      </c>
      <c r="C52" s="236"/>
      <c r="D52" s="237" t="s">
        <v>145</v>
      </c>
      <c r="E52" s="237"/>
      <c r="F52" s="237" t="s">
        <v>147</v>
      </c>
      <c r="G52" s="237"/>
      <c r="H52" s="240" t="s">
        <v>148</v>
      </c>
      <c r="I52" s="240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6.5" style="41" customWidth="1"/>
    <col min="11" max="11" width="17" style="41" customWidth="1"/>
    <col min="12" max="12" width="18.5" style="41" customWidth="1"/>
    <col min="13" max="13" width="16.6666666666667" style="41" customWidth="1"/>
    <col min="14" max="14" width="14.1666666666667" style="41" customWidth="1"/>
    <col min="15" max="15" width="16.3333333333333" style="41" customWidth="1"/>
    <col min="16" max="16384" width="9" style="41"/>
  </cols>
  <sheetData>
    <row r="1" s="41" customFormat="1" ht="30" customHeight="1" spans="1:15">
      <c r="A1" s="42" t="s">
        <v>152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="41" customFormat="1" ht="16" customHeight="1" spans="1:15">
      <c r="A2" s="44" t="s">
        <v>63</v>
      </c>
      <c r="B2" s="45" t="s">
        <v>64</v>
      </c>
      <c r="C2" s="45"/>
      <c r="D2" s="46" t="s">
        <v>69</v>
      </c>
      <c r="E2" s="45" t="s">
        <v>70</v>
      </c>
      <c r="F2" s="45"/>
      <c r="G2" s="45"/>
      <c r="H2" s="45"/>
      <c r="I2" s="69"/>
      <c r="J2" s="70" t="s">
        <v>58</v>
      </c>
      <c r="K2" s="45" t="s">
        <v>153</v>
      </c>
      <c r="L2" s="45"/>
      <c r="M2" s="45"/>
      <c r="N2" s="45"/>
      <c r="O2" s="71"/>
    </row>
    <row r="3" s="41" customFormat="1" ht="16" customHeight="1" spans="1:15">
      <c r="A3" s="47" t="s">
        <v>154</v>
      </c>
      <c r="B3" s="48" t="s">
        <v>155</v>
      </c>
      <c r="C3" s="48"/>
      <c r="D3" s="48"/>
      <c r="E3" s="48"/>
      <c r="F3" s="48"/>
      <c r="G3" s="48"/>
      <c r="H3" s="48"/>
      <c r="I3" s="72"/>
      <c r="J3" s="73" t="s">
        <v>156</v>
      </c>
      <c r="K3" s="73"/>
      <c r="L3" s="73"/>
      <c r="M3" s="73"/>
      <c r="N3" s="73"/>
      <c r="O3" s="74"/>
    </row>
    <row r="4" s="41" customFormat="1" ht="16" customHeight="1" spans="1:15">
      <c r="A4" s="47"/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116</v>
      </c>
      <c r="H4" s="50" t="s">
        <v>157</v>
      </c>
      <c r="I4" s="72"/>
      <c r="J4" s="76"/>
      <c r="K4" s="76"/>
      <c r="L4" s="76"/>
      <c r="M4" s="76"/>
      <c r="N4" s="76"/>
      <c r="O4" s="77"/>
    </row>
    <row r="5" s="41" customFormat="1" ht="16" customHeight="1" spans="1:15">
      <c r="A5" s="47"/>
      <c r="B5" s="51" t="s">
        <v>158</v>
      </c>
      <c r="C5" s="51" t="s">
        <v>159</v>
      </c>
      <c r="D5" s="51" t="s">
        <v>160</v>
      </c>
      <c r="E5" s="51" t="s">
        <v>161</v>
      </c>
      <c r="F5" s="51" t="s">
        <v>162</v>
      </c>
      <c r="G5" s="51" t="s">
        <v>163</v>
      </c>
      <c r="H5" s="51" t="s">
        <v>164</v>
      </c>
      <c r="I5" s="72"/>
      <c r="J5" s="78"/>
      <c r="K5" s="78"/>
      <c r="L5" s="78"/>
      <c r="M5" s="78"/>
      <c r="N5" s="78"/>
      <c r="O5" s="79"/>
    </row>
    <row r="6" s="41" customFormat="1" ht="16" customHeight="1" spans="1:15">
      <c r="A6" s="52" t="s">
        <v>165</v>
      </c>
      <c r="B6" s="53">
        <f t="shared" ref="B6:B9" si="0">C6-1</f>
        <v>73</v>
      </c>
      <c r="C6" s="53">
        <f t="shared" ref="C6:C9" si="1">D6-2</f>
        <v>74</v>
      </c>
      <c r="D6" s="53">
        <v>76</v>
      </c>
      <c r="E6" s="53">
        <f t="shared" ref="E6:E9" si="2">D6+2</f>
        <v>78</v>
      </c>
      <c r="F6" s="53">
        <f t="shared" ref="F6:F9" si="3">E6+2</f>
        <v>80</v>
      </c>
      <c r="G6" s="53">
        <f t="shared" ref="G6:G9" si="4">F6+1</f>
        <v>81</v>
      </c>
      <c r="H6" s="53">
        <f t="shared" ref="H6:H9" si="5">G6+1</f>
        <v>82</v>
      </c>
      <c r="I6" s="72"/>
      <c r="J6" s="75"/>
      <c r="K6" s="75"/>
      <c r="L6" s="75"/>
      <c r="M6" s="75"/>
      <c r="N6" s="75"/>
      <c r="O6" s="80"/>
    </row>
    <row r="7" s="41" customFormat="1" ht="16" customHeight="1" spans="1:15">
      <c r="A7" s="52" t="s">
        <v>166</v>
      </c>
      <c r="B7" s="53">
        <f t="shared" si="0"/>
        <v>71</v>
      </c>
      <c r="C7" s="53">
        <f t="shared" si="1"/>
        <v>72</v>
      </c>
      <c r="D7" s="53">
        <v>74</v>
      </c>
      <c r="E7" s="53">
        <f t="shared" si="2"/>
        <v>76</v>
      </c>
      <c r="F7" s="53">
        <f t="shared" si="3"/>
        <v>78</v>
      </c>
      <c r="G7" s="53">
        <f t="shared" si="4"/>
        <v>79</v>
      </c>
      <c r="H7" s="53">
        <f t="shared" si="5"/>
        <v>80</v>
      </c>
      <c r="I7" s="72"/>
      <c r="J7" s="81"/>
      <c r="K7" s="81"/>
      <c r="L7" s="81"/>
      <c r="M7" s="81"/>
      <c r="N7" s="81"/>
      <c r="O7" s="82"/>
    </row>
    <row r="8" s="41" customFormat="1" ht="16" customHeight="1" spans="1:15">
      <c r="A8" s="52" t="s">
        <v>167</v>
      </c>
      <c r="B8" s="53">
        <f t="shared" si="0"/>
        <v>71</v>
      </c>
      <c r="C8" s="53">
        <f t="shared" si="1"/>
        <v>72</v>
      </c>
      <c r="D8" s="53">
        <v>74</v>
      </c>
      <c r="E8" s="53">
        <f t="shared" si="2"/>
        <v>76</v>
      </c>
      <c r="F8" s="53">
        <f t="shared" si="3"/>
        <v>78</v>
      </c>
      <c r="G8" s="53">
        <f t="shared" si="4"/>
        <v>79</v>
      </c>
      <c r="H8" s="53">
        <f t="shared" si="5"/>
        <v>80</v>
      </c>
      <c r="I8" s="72"/>
      <c r="J8" s="81"/>
      <c r="K8" s="81"/>
      <c r="L8" s="81"/>
      <c r="M8" s="81"/>
      <c r="N8" s="81"/>
      <c r="O8" s="82"/>
    </row>
    <row r="9" s="41" customFormat="1" ht="16" customHeight="1" spans="1:15">
      <c r="A9" s="52" t="s">
        <v>168</v>
      </c>
      <c r="B9" s="53">
        <f t="shared" si="0"/>
        <v>66</v>
      </c>
      <c r="C9" s="53">
        <f t="shared" si="1"/>
        <v>67</v>
      </c>
      <c r="D9" s="53">
        <v>69</v>
      </c>
      <c r="E9" s="53">
        <f t="shared" si="2"/>
        <v>71</v>
      </c>
      <c r="F9" s="53">
        <f t="shared" si="3"/>
        <v>73</v>
      </c>
      <c r="G9" s="53">
        <f t="shared" si="4"/>
        <v>74</v>
      </c>
      <c r="H9" s="53">
        <f t="shared" si="5"/>
        <v>75</v>
      </c>
      <c r="I9" s="72"/>
      <c r="J9" s="81"/>
      <c r="K9" s="81"/>
      <c r="L9" s="81"/>
      <c r="M9" s="81"/>
      <c r="N9" s="81"/>
      <c r="O9" s="82"/>
    </row>
    <row r="10" s="41" customFormat="1" ht="16" customHeight="1" spans="1:15">
      <c r="A10" s="52" t="s">
        <v>169</v>
      </c>
      <c r="B10" s="53">
        <f t="shared" ref="B10:B12" si="6">C10-4</f>
        <v>114</v>
      </c>
      <c r="C10" s="53">
        <f t="shared" ref="C10:C12" si="7">D10-4</f>
        <v>118</v>
      </c>
      <c r="D10" s="53">
        <v>122</v>
      </c>
      <c r="E10" s="53">
        <f t="shared" ref="E10:E12" si="8">D10+4</f>
        <v>126</v>
      </c>
      <c r="F10" s="53">
        <f>E10+4</f>
        <v>130</v>
      </c>
      <c r="G10" s="53">
        <f t="shared" ref="G10:G12" si="9">F10+6</f>
        <v>136</v>
      </c>
      <c r="H10" s="53">
        <f>G10+6</f>
        <v>142</v>
      </c>
      <c r="I10" s="72"/>
      <c r="J10" s="81"/>
      <c r="K10" s="81"/>
      <c r="L10" s="81"/>
      <c r="M10" s="81"/>
      <c r="N10" s="81"/>
      <c r="O10" s="82"/>
    </row>
    <row r="11" s="41" customFormat="1" ht="16" customHeight="1" spans="1:15">
      <c r="A11" s="52" t="s">
        <v>170</v>
      </c>
      <c r="B11" s="53">
        <f t="shared" si="6"/>
        <v>110</v>
      </c>
      <c r="C11" s="53">
        <f t="shared" si="7"/>
        <v>114</v>
      </c>
      <c r="D11" s="53">
        <v>118</v>
      </c>
      <c r="E11" s="53">
        <f t="shared" si="8"/>
        <v>122</v>
      </c>
      <c r="F11" s="53">
        <f>E11+5</f>
        <v>127</v>
      </c>
      <c r="G11" s="53">
        <f t="shared" si="9"/>
        <v>133</v>
      </c>
      <c r="H11" s="53">
        <f>G11+7</f>
        <v>140</v>
      </c>
      <c r="I11" s="72"/>
      <c r="J11" s="81"/>
      <c r="K11" s="81"/>
      <c r="L11" s="81"/>
      <c r="M11" s="81"/>
      <c r="N11" s="81"/>
      <c r="O11" s="82"/>
    </row>
    <row r="12" s="41" customFormat="1" ht="16" customHeight="1" spans="1:15">
      <c r="A12" s="52" t="s">
        <v>171</v>
      </c>
      <c r="B12" s="53">
        <f t="shared" si="6"/>
        <v>110</v>
      </c>
      <c r="C12" s="53">
        <f t="shared" si="7"/>
        <v>114</v>
      </c>
      <c r="D12" s="53">
        <v>118</v>
      </c>
      <c r="E12" s="53">
        <f t="shared" si="8"/>
        <v>122</v>
      </c>
      <c r="F12" s="53">
        <f>E12+5</f>
        <v>127</v>
      </c>
      <c r="G12" s="53">
        <f t="shared" si="9"/>
        <v>133</v>
      </c>
      <c r="H12" s="53">
        <f>G12+7</f>
        <v>140</v>
      </c>
      <c r="I12" s="72"/>
      <c r="J12" s="81"/>
      <c r="K12" s="81"/>
      <c r="L12" s="81"/>
      <c r="M12" s="81"/>
      <c r="N12" s="81"/>
      <c r="O12" s="82"/>
    </row>
    <row r="13" s="41" customFormat="1" ht="16" customHeight="1" spans="1:15">
      <c r="A13" s="52" t="s">
        <v>172</v>
      </c>
      <c r="B13" s="53">
        <f>C13-1.2</f>
        <v>47.6</v>
      </c>
      <c r="C13" s="53">
        <f>D13-1.2</f>
        <v>48.8</v>
      </c>
      <c r="D13" s="53">
        <v>50</v>
      </c>
      <c r="E13" s="53">
        <f>D13+1.2</f>
        <v>51.2</v>
      </c>
      <c r="F13" s="53">
        <f>E13+1.2</f>
        <v>52.4</v>
      </c>
      <c r="G13" s="53">
        <f>F13+1.4</f>
        <v>53.8</v>
      </c>
      <c r="H13" s="53">
        <f>G13+1.4</f>
        <v>55.2</v>
      </c>
      <c r="I13" s="72"/>
      <c r="J13" s="81"/>
      <c r="K13" s="81"/>
      <c r="L13" s="81"/>
      <c r="M13" s="81"/>
      <c r="N13" s="81"/>
      <c r="O13" s="82"/>
    </row>
    <row r="14" s="41" customFormat="1" ht="16" customHeight="1" spans="1:15">
      <c r="A14" s="52" t="s">
        <v>173</v>
      </c>
      <c r="B14" s="53">
        <f>C14-0.6</f>
        <v>63.2</v>
      </c>
      <c r="C14" s="53">
        <f>D14-1.2</f>
        <v>63.8</v>
      </c>
      <c r="D14" s="53">
        <v>65</v>
      </c>
      <c r="E14" s="53">
        <f>D14+1.2</f>
        <v>66.2</v>
      </c>
      <c r="F14" s="53">
        <f>E14+1.2</f>
        <v>67.4</v>
      </c>
      <c r="G14" s="53">
        <f>F14+0.6</f>
        <v>68</v>
      </c>
      <c r="H14" s="53">
        <f>G14+0.6</f>
        <v>68.6</v>
      </c>
      <c r="I14" s="72"/>
      <c r="J14" s="81"/>
      <c r="K14" s="81"/>
      <c r="L14" s="81"/>
      <c r="M14" s="81"/>
      <c r="N14" s="81"/>
      <c r="O14" s="82"/>
    </row>
    <row r="15" s="41" customFormat="1" ht="16" customHeight="1" spans="1:15">
      <c r="A15" s="55" t="s">
        <v>174</v>
      </c>
      <c r="B15" s="53">
        <f>C15-0.8</f>
        <v>23.4</v>
      </c>
      <c r="C15" s="53">
        <f>D15-0.8</f>
        <v>24.2</v>
      </c>
      <c r="D15" s="53">
        <v>25</v>
      </c>
      <c r="E15" s="53">
        <f>D15+0.8</f>
        <v>25.8</v>
      </c>
      <c r="F15" s="53">
        <f>E15+0.8</f>
        <v>26.6</v>
      </c>
      <c r="G15" s="53">
        <f>F15+1.3</f>
        <v>27.9</v>
      </c>
      <c r="H15" s="53">
        <f>G15+1.3</f>
        <v>29.2</v>
      </c>
      <c r="I15" s="72"/>
      <c r="J15" s="81"/>
      <c r="K15" s="81"/>
      <c r="L15" s="81"/>
      <c r="M15" s="81"/>
      <c r="N15" s="81"/>
      <c r="O15" s="82"/>
    </row>
    <row r="16" s="41" customFormat="1" ht="16" customHeight="1" spans="1:15">
      <c r="A16" s="52" t="s">
        <v>175</v>
      </c>
      <c r="B16" s="56">
        <f>C16-0.7</f>
        <v>20.1</v>
      </c>
      <c r="C16" s="56">
        <f>D16-0.7</f>
        <v>20.8</v>
      </c>
      <c r="D16" s="56">
        <v>21.5</v>
      </c>
      <c r="E16" s="56">
        <f>D16+0.7</f>
        <v>22.2</v>
      </c>
      <c r="F16" s="56">
        <f>E16+0.7</f>
        <v>22.9</v>
      </c>
      <c r="G16" s="56">
        <f>F16+1</f>
        <v>23.9</v>
      </c>
      <c r="H16" s="56">
        <f>G16+1</f>
        <v>24.9</v>
      </c>
      <c r="I16" s="72"/>
      <c r="J16" s="81"/>
      <c r="K16" s="81"/>
      <c r="L16" s="81"/>
      <c r="M16" s="81"/>
      <c r="N16" s="81"/>
      <c r="O16" s="82"/>
    </row>
    <row r="17" s="41" customFormat="1" ht="16" customHeight="1" spans="1:15">
      <c r="A17" s="52" t="s">
        <v>176</v>
      </c>
      <c r="B17" s="57">
        <f>C17-0.5</f>
        <v>13.5</v>
      </c>
      <c r="C17" s="57">
        <f>D17-0.5</f>
        <v>14</v>
      </c>
      <c r="D17" s="57">
        <v>14.5</v>
      </c>
      <c r="E17" s="57">
        <f>D17+0.5</f>
        <v>15</v>
      </c>
      <c r="F17" s="57">
        <f>E17+0.5</f>
        <v>15.5</v>
      </c>
      <c r="G17" s="57">
        <f>F17+0.7</f>
        <v>16.2</v>
      </c>
      <c r="H17" s="57">
        <f>G17+0.7</f>
        <v>16.9</v>
      </c>
      <c r="I17" s="72"/>
      <c r="J17" s="81"/>
      <c r="K17" s="81"/>
      <c r="L17" s="81"/>
      <c r="M17" s="81"/>
      <c r="N17" s="81"/>
      <c r="O17" s="82"/>
    </row>
    <row r="18" s="41" customFormat="1" ht="16" customHeight="1" spans="1:15">
      <c r="A18" s="52" t="s">
        <v>177</v>
      </c>
      <c r="B18" s="53">
        <f t="shared" ref="B18:B24" si="10">C18-1</f>
        <v>56</v>
      </c>
      <c r="C18" s="53">
        <f>D18-1</f>
        <v>57</v>
      </c>
      <c r="D18" s="167">
        <v>58</v>
      </c>
      <c r="E18" s="53">
        <f>D18+1</f>
        <v>59</v>
      </c>
      <c r="F18" s="53">
        <f>E18+1</f>
        <v>60</v>
      </c>
      <c r="G18" s="53">
        <f>F18+1.5</f>
        <v>61.5</v>
      </c>
      <c r="H18" s="53">
        <f>G18+1.5</f>
        <v>63</v>
      </c>
      <c r="I18" s="72"/>
      <c r="J18" s="81"/>
      <c r="K18" s="81"/>
      <c r="L18" s="81"/>
      <c r="M18" s="81"/>
      <c r="N18" s="81"/>
      <c r="O18" s="82"/>
    </row>
    <row r="19" s="41" customFormat="1" ht="16" customHeight="1" spans="1:15">
      <c r="A19" s="47" t="s">
        <v>154</v>
      </c>
      <c r="B19" s="48" t="s">
        <v>178</v>
      </c>
      <c r="C19" s="48"/>
      <c r="D19" s="48"/>
      <c r="E19" s="48"/>
      <c r="F19" s="48"/>
      <c r="G19" s="48"/>
      <c r="H19" s="48"/>
      <c r="I19" s="72"/>
      <c r="J19" s="83"/>
      <c r="K19" s="83"/>
      <c r="L19" s="83"/>
      <c r="M19" s="83"/>
      <c r="N19" s="83"/>
      <c r="O19" s="84"/>
    </row>
    <row r="20" s="41" customFormat="1" ht="16" customHeight="1" spans="1:15">
      <c r="A20" s="47"/>
      <c r="B20" s="49" t="s">
        <v>111</v>
      </c>
      <c r="C20" s="49" t="s">
        <v>112</v>
      </c>
      <c r="D20" s="49" t="s">
        <v>113</v>
      </c>
      <c r="E20" s="49" t="s">
        <v>114</v>
      </c>
      <c r="F20" s="49" t="s">
        <v>115</v>
      </c>
      <c r="G20" s="49" t="s">
        <v>116</v>
      </c>
      <c r="H20" s="50" t="s">
        <v>157</v>
      </c>
      <c r="I20" s="72"/>
      <c r="J20" s="81"/>
      <c r="K20" s="81"/>
      <c r="L20" s="81"/>
      <c r="M20" s="81"/>
      <c r="N20" s="81"/>
      <c r="O20" s="82"/>
    </row>
    <row r="21" s="41" customFormat="1" ht="16" customHeight="1" spans="1:15">
      <c r="A21" s="47"/>
      <c r="B21" s="51" t="s">
        <v>158</v>
      </c>
      <c r="C21" s="51" t="s">
        <v>159</v>
      </c>
      <c r="D21" s="51" t="s">
        <v>160</v>
      </c>
      <c r="E21" s="51" t="s">
        <v>161</v>
      </c>
      <c r="F21" s="51" t="s">
        <v>162</v>
      </c>
      <c r="G21" s="51" t="s">
        <v>163</v>
      </c>
      <c r="H21" s="51" t="s">
        <v>164</v>
      </c>
      <c r="I21" s="72"/>
      <c r="J21" s="81"/>
      <c r="K21" s="81"/>
      <c r="L21" s="81"/>
      <c r="M21" s="81"/>
      <c r="N21" s="81"/>
      <c r="O21" s="82"/>
    </row>
    <row r="22" s="41" customFormat="1" ht="16" customHeight="1" spans="1:15">
      <c r="A22" s="60" t="s">
        <v>165</v>
      </c>
      <c r="B22" s="53">
        <f t="shared" si="10"/>
        <v>68</v>
      </c>
      <c r="C22" s="53">
        <f t="shared" ref="C22:C24" si="11">D22-2</f>
        <v>69</v>
      </c>
      <c r="D22" s="53">
        <v>71</v>
      </c>
      <c r="E22" s="53">
        <f t="shared" ref="E22:E24" si="12">D22+2</f>
        <v>73</v>
      </c>
      <c r="F22" s="53">
        <f t="shared" ref="F22:F24" si="13">E22+2</f>
        <v>75</v>
      </c>
      <c r="G22" s="53">
        <f t="shared" ref="G22:G24" si="14">F22+1</f>
        <v>76</v>
      </c>
      <c r="H22" s="53">
        <f t="shared" ref="H22:H24" si="15">G22+1</f>
        <v>77</v>
      </c>
      <c r="I22" s="72"/>
      <c r="J22" s="81"/>
      <c r="K22" s="81"/>
      <c r="L22" s="81"/>
      <c r="M22" s="81"/>
      <c r="N22" s="81"/>
      <c r="O22" s="82"/>
    </row>
    <row r="23" s="41" customFormat="1" ht="16" customHeight="1" spans="1:15">
      <c r="A23" s="60" t="s">
        <v>166</v>
      </c>
      <c r="B23" s="53">
        <f t="shared" si="10"/>
        <v>66</v>
      </c>
      <c r="C23" s="53">
        <f t="shared" si="11"/>
        <v>67</v>
      </c>
      <c r="D23" s="53">
        <v>69</v>
      </c>
      <c r="E23" s="53">
        <f t="shared" si="12"/>
        <v>71</v>
      </c>
      <c r="F23" s="53">
        <f t="shared" si="13"/>
        <v>73</v>
      </c>
      <c r="G23" s="53">
        <f t="shared" si="14"/>
        <v>74</v>
      </c>
      <c r="H23" s="53">
        <f t="shared" si="15"/>
        <v>75</v>
      </c>
      <c r="I23" s="72"/>
      <c r="J23" s="81"/>
      <c r="K23" s="81"/>
      <c r="L23" s="81"/>
      <c r="M23" s="81"/>
      <c r="N23" s="81"/>
      <c r="O23" s="82"/>
    </row>
    <row r="24" s="41" customFormat="1" ht="16" customHeight="1" spans="1:15">
      <c r="A24" s="60" t="s">
        <v>167</v>
      </c>
      <c r="B24" s="53">
        <f t="shared" si="10"/>
        <v>66</v>
      </c>
      <c r="C24" s="53">
        <f t="shared" si="11"/>
        <v>67</v>
      </c>
      <c r="D24" s="53">
        <v>69</v>
      </c>
      <c r="E24" s="53">
        <f t="shared" si="12"/>
        <v>71</v>
      </c>
      <c r="F24" s="53">
        <f t="shared" si="13"/>
        <v>73</v>
      </c>
      <c r="G24" s="53">
        <f t="shared" si="14"/>
        <v>74</v>
      </c>
      <c r="H24" s="53">
        <f t="shared" si="15"/>
        <v>75</v>
      </c>
      <c r="I24" s="72"/>
      <c r="J24" s="75"/>
      <c r="K24" s="75"/>
      <c r="L24" s="75"/>
      <c r="M24" s="75"/>
      <c r="N24" s="75"/>
      <c r="O24" s="80"/>
    </row>
    <row r="25" s="41" customFormat="1" ht="16" customHeight="1" spans="1:15">
      <c r="A25" s="60" t="s">
        <v>169</v>
      </c>
      <c r="B25" s="53">
        <f t="shared" ref="B25:B27" si="16">C25-4</f>
        <v>104</v>
      </c>
      <c r="C25" s="53">
        <f t="shared" ref="C25:C27" si="17">D25-4</f>
        <v>108</v>
      </c>
      <c r="D25" s="53">
        <v>112</v>
      </c>
      <c r="E25" s="53">
        <f t="shared" ref="E25:E27" si="18">D25+4</f>
        <v>116</v>
      </c>
      <c r="F25" s="53">
        <f>E25+4</f>
        <v>120</v>
      </c>
      <c r="G25" s="53">
        <f t="shared" ref="G25:G27" si="19">F25+6</f>
        <v>126</v>
      </c>
      <c r="H25" s="53">
        <f>G25+6</f>
        <v>132</v>
      </c>
      <c r="I25" s="72"/>
      <c r="J25" s="75"/>
      <c r="K25" s="75"/>
      <c r="L25" s="75"/>
      <c r="M25" s="75"/>
      <c r="N25" s="75"/>
      <c r="O25" s="80"/>
    </row>
    <row r="26" s="41" customFormat="1" ht="16" customHeight="1" spans="1:15">
      <c r="A26" s="60" t="s">
        <v>170</v>
      </c>
      <c r="B26" s="53">
        <f t="shared" si="16"/>
        <v>98</v>
      </c>
      <c r="C26" s="53">
        <f t="shared" si="17"/>
        <v>102</v>
      </c>
      <c r="D26" s="53">
        <v>106</v>
      </c>
      <c r="E26" s="53">
        <f t="shared" si="18"/>
        <v>110</v>
      </c>
      <c r="F26" s="53">
        <f>E26+5</f>
        <v>115</v>
      </c>
      <c r="G26" s="53">
        <f t="shared" si="19"/>
        <v>121</v>
      </c>
      <c r="H26" s="53">
        <f>G26+7</f>
        <v>128</v>
      </c>
      <c r="I26" s="72"/>
      <c r="J26" s="75"/>
      <c r="K26" s="75"/>
      <c r="L26" s="75"/>
      <c r="M26" s="75"/>
      <c r="N26" s="75"/>
      <c r="O26" s="80"/>
    </row>
    <row r="27" s="41" customFormat="1" ht="16" customHeight="1" spans="1:15">
      <c r="A27" s="60" t="s">
        <v>171</v>
      </c>
      <c r="B27" s="53">
        <f t="shared" si="16"/>
        <v>98</v>
      </c>
      <c r="C27" s="53">
        <f t="shared" si="17"/>
        <v>102</v>
      </c>
      <c r="D27" s="53">
        <v>106</v>
      </c>
      <c r="E27" s="53">
        <f t="shared" si="18"/>
        <v>110</v>
      </c>
      <c r="F27" s="53">
        <f>E27+5</f>
        <v>115</v>
      </c>
      <c r="G27" s="53">
        <f t="shared" si="19"/>
        <v>121</v>
      </c>
      <c r="H27" s="53">
        <f>G27+7</f>
        <v>128</v>
      </c>
      <c r="I27" s="72"/>
      <c r="J27" s="75"/>
      <c r="K27" s="75"/>
      <c r="L27" s="75"/>
      <c r="M27" s="75"/>
      <c r="N27" s="75"/>
      <c r="O27" s="80"/>
    </row>
    <row r="28" s="41" customFormat="1" ht="16" customHeight="1" spans="1:15">
      <c r="A28" s="60" t="s">
        <v>172</v>
      </c>
      <c r="B28" s="53">
        <f>C28-1.2</f>
        <v>44.6</v>
      </c>
      <c r="C28" s="53">
        <f>D28-1.2</f>
        <v>45.8</v>
      </c>
      <c r="D28" s="53">
        <v>47</v>
      </c>
      <c r="E28" s="53">
        <f>D28+1.2</f>
        <v>48.2</v>
      </c>
      <c r="F28" s="53">
        <f>E28+1.2</f>
        <v>49.4</v>
      </c>
      <c r="G28" s="53">
        <f>F28+1.4</f>
        <v>50.8</v>
      </c>
      <c r="H28" s="53">
        <f>G28+1.4</f>
        <v>52.2</v>
      </c>
      <c r="I28" s="72"/>
      <c r="J28" s="75"/>
      <c r="K28" s="75"/>
      <c r="L28" s="75"/>
      <c r="M28" s="75"/>
      <c r="N28" s="75"/>
      <c r="O28" s="80"/>
    </row>
    <row r="29" s="41" customFormat="1" ht="16" customHeight="1" spans="1:15">
      <c r="A29" s="60" t="s">
        <v>173</v>
      </c>
      <c r="B29" s="53">
        <f>C29-0.6</f>
        <v>60.2</v>
      </c>
      <c r="C29" s="53">
        <f>D29-1.2</f>
        <v>60.8</v>
      </c>
      <c r="D29" s="53">
        <v>62</v>
      </c>
      <c r="E29" s="53">
        <f>D29+1.2</f>
        <v>63.2</v>
      </c>
      <c r="F29" s="53">
        <f>E29+1.2</f>
        <v>64.4</v>
      </c>
      <c r="G29" s="53">
        <f>F29+0.6</f>
        <v>65</v>
      </c>
      <c r="H29" s="53">
        <f>G29+0.6</f>
        <v>65.6</v>
      </c>
      <c r="I29" s="72"/>
      <c r="J29" s="75"/>
      <c r="K29" s="75"/>
      <c r="L29" s="75"/>
      <c r="M29" s="75"/>
      <c r="N29" s="75"/>
      <c r="O29" s="80"/>
    </row>
    <row r="30" s="41" customFormat="1" ht="16" customHeight="1" spans="1:15">
      <c r="A30" s="61" t="s">
        <v>174</v>
      </c>
      <c r="B30" s="53">
        <f>C30-0.8</f>
        <v>20.4</v>
      </c>
      <c r="C30" s="53">
        <f>D30-0.8</f>
        <v>21.2</v>
      </c>
      <c r="D30" s="53">
        <v>22</v>
      </c>
      <c r="E30" s="53">
        <f>D30+0.8</f>
        <v>22.8</v>
      </c>
      <c r="F30" s="53">
        <f>E30+0.8</f>
        <v>23.6</v>
      </c>
      <c r="G30" s="53">
        <f>F30+1.3</f>
        <v>24.9</v>
      </c>
      <c r="H30" s="53">
        <f>G30+1.3</f>
        <v>26.2</v>
      </c>
      <c r="I30" s="72"/>
      <c r="J30" s="81"/>
      <c r="K30" s="81"/>
      <c r="L30" s="81"/>
      <c r="M30" s="81"/>
      <c r="N30" s="81"/>
      <c r="O30" s="82"/>
    </row>
    <row r="31" s="41" customFormat="1" ht="16" customHeight="1" spans="1:15">
      <c r="A31" s="60" t="s">
        <v>175</v>
      </c>
      <c r="B31" s="53">
        <f>C31-0.7</f>
        <v>15.6</v>
      </c>
      <c r="C31" s="53">
        <f>D31-0.7</f>
        <v>16.3</v>
      </c>
      <c r="D31" s="53">
        <v>17</v>
      </c>
      <c r="E31" s="53">
        <f>D31+0.7</f>
        <v>17.7</v>
      </c>
      <c r="F31" s="53">
        <f>E31+0.7</f>
        <v>18.4</v>
      </c>
      <c r="G31" s="53">
        <f>F31+1</f>
        <v>19.4</v>
      </c>
      <c r="H31" s="53">
        <f>G31+1</f>
        <v>20.4</v>
      </c>
      <c r="I31" s="72"/>
      <c r="J31" s="81"/>
      <c r="K31" s="81"/>
      <c r="L31" s="81"/>
      <c r="M31" s="81"/>
      <c r="N31" s="81"/>
      <c r="O31" s="82"/>
    </row>
    <row r="32" s="41" customFormat="1" ht="16" customHeight="1" spans="1:15">
      <c r="A32" s="60" t="s">
        <v>176</v>
      </c>
      <c r="B32" s="57">
        <f>C32-0.5</f>
        <v>10</v>
      </c>
      <c r="C32" s="57">
        <f>D32-0.5</f>
        <v>10.5</v>
      </c>
      <c r="D32" s="57">
        <v>11</v>
      </c>
      <c r="E32" s="57">
        <f>D32+0.5</f>
        <v>11.5</v>
      </c>
      <c r="F32" s="57">
        <f>E32+0.5</f>
        <v>12</v>
      </c>
      <c r="G32" s="57">
        <f>F32+0.7</f>
        <v>12.7</v>
      </c>
      <c r="H32" s="57">
        <f>G32+0.7</f>
        <v>13.4</v>
      </c>
      <c r="I32" s="72"/>
      <c r="J32" s="81"/>
      <c r="K32" s="81"/>
      <c r="L32" s="81"/>
      <c r="M32" s="81"/>
      <c r="N32" s="81"/>
      <c r="O32" s="82"/>
    </row>
    <row r="33" s="41" customFormat="1" ht="16" customHeight="1" spans="1:15">
      <c r="A33" s="60" t="s">
        <v>179</v>
      </c>
      <c r="B33" s="57">
        <f>C33-0.5</f>
        <v>13</v>
      </c>
      <c r="C33" s="57">
        <f>D33-0.5</f>
        <v>13.5</v>
      </c>
      <c r="D33" s="57">
        <v>14</v>
      </c>
      <c r="E33" s="57">
        <f>D33+0.5</f>
        <v>14.5</v>
      </c>
      <c r="F33" s="57">
        <f>E33+0.5</f>
        <v>15</v>
      </c>
      <c r="G33" s="57">
        <f>F33+0.7</f>
        <v>15.7</v>
      </c>
      <c r="H33" s="57">
        <f>G33+0.7</f>
        <v>16.4</v>
      </c>
      <c r="I33" s="72"/>
      <c r="J33" s="81"/>
      <c r="K33" s="81"/>
      <c r="L33" s="81"/>
      <c r="M33" s="81"/>
      <c r="N33" s="81"/>
      <c r="O33" s="82"/>
    </row>
    <row r="34" s="41" customFormat="1" ht="16" customHeight="1" spans="1:15">
      <c r="A34" s="60" t="s">
        <v>177</v>
      </c>
      <c r="B34" s="53">
        <f>C34-1</f>
        <v>46</v>
      </c>
      <c r="C34" s="53">
        <f>D34-1</f>
        <v>47</v>
      </c>
      <c r="D34" s="168">
        <v>48</v>
      </c>
      <c r="E34" s="53">
        <f>D34+1</f>
        <v>49</v>
      </c>
      <c r="F34" s="53">
        <f>E34+1</f>
        <v>50</v>
      </c>
      <c r="G34" s="53">
        <f>F34+1.5</f>
        <v>51.5</v>
      </c>
      <c r="H34" s="53">
        <f>G34+1.5</f>
        <v>53</v>
      </c>
      <c r="I34" s="72"/>
      <c r="J34" s="81"/>
      <c r="K34" s="81"/>
      <c r="L34" s="81"/>
      <c r="M34" s="81"/>
      <c r="N34" s="81"/>
      <c r="O34" s="82"/>
    </row>
    <row r="35" s="41" customFormat="1" ht="16" customHeight="1" spans="1:15">
      <c r="A35" s="63"/>
      <c r="B35" s="64"/>
      <c r="C35" s="65"/>
      <c r="D35" s="65"/>
      <c r="E35" s="66"/>
      <c r="F35" s="66"/>
      <c r="G35" s="66"/>
      <c r="H35" s="64"/>
      <c r="I35" s="85"/>
      <c r="J35" s="64"/>
      <c r="K35" s="64"/>
      <c r="L35" s="86"/>
      <c r="M35" s="64"/>
      <c r="N35" s="64"/>
      <c r="O35" s="87"/>
    </row>
    <row r="36" s="41" customFormat="1" ht="15.6" spans="1:15">
      <c r="A36" s="67" t="s">
        <v>124</v>
      </c>
      <c r="B36" s="41"/>
      <c r="C36" s="41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="41" customFormat="1" ht="15.6" spans="1:15">
      <c r="A37" s="41" t="s">
        <v>180</v>
      </c>
      <c r="B37" s="41"/>
      <c r="C37" s="41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="41" customFormat="1" ht="15.6" spans="1:14">
      <c r="A38" s="68"/>
      <c r="B38" s="68"/>
      <c r="C38" s="68"/>
      <c r="D38" s="68"/>
      <c r="E38" s="68"/>
      <c r="F38" s="68"/>
      <c r="G38" s="68"/>
      <c r="H38" s="68"/>
      <c r="I38" s="68"/>
      <c r="J38" s="67" t="s">
        <v>181</v>
      </c>
      <c r="K38" s="88"/>
      <c r="L38" s="67" t="s">
        <v>182</v>
      </c>
      <c r="M38" s="67"/>
      <c r="N38" s="67" t="s">
        <v>183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3" workbookViewId="0">
      <selection activeCell="A18" sqref="A18:K18"/>
    </sheetView>
  </sheetViews>
  <sheetFormatPr defaultColWidth="10.1666666666667" defaultRowHeight="15.6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9.16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6.55" spans="1:11">
      <c r="A1" s="92" t="s">
        <v>197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54</v>
      </c>
      <c r="B2" s="94"/>
      <c r="C2" s="94"/>
      <c r="D2" s="95" t="s">
        <v>63</v>
      </c>
      <c r="E2" s="96"/>
      <c r="F2" s="97" t="s">
        <v>198</v>
      </c>
      <c r="G2" s="98"/>
      <c r="H2" s="98"/>
      <c r="I2" s="127" t="s">
        <v>58</v>
      </c>
      <c r="J2" s="98"/>
      <c r="K2" s="150"/>
    </row>
    <row r="3" spans="1:11">
      <c r="A3" s="99" t="s">
        <v>76</v>
      </c>
      <c r="B3" s="100"/>
      <c r="C3" s="100"/>
      <c r="D3" s="101" t="s">
        <v>199</v>
      </c>
      <c r="E3" s="102"/>
      <c r="F3" s="103"/>
      <c r="G3" s="103"/>
      <c r="H3" s="104" t="s">
        <v>200</v>
      </c>
      <c r="I3" s="104"/>
      <c r="J3" s="104"/>
      <c r="K3" s="151"/>
    </row>
    <row r="4" spans="1:11">
      <c r="A4" s="105" t="s">
        <v>73</v>
      </c>
      <c r="B4" s="106"/>
      <c r="C4" s="106"/>
      <c r="D4" s="107" t="s">
        <v>201</v>
      </c>
      <c r="E4" s="103"/>
      <c r="F4" s="103"/>
      <c r="G4" s="103"/>
      <c r="H4" s="107" t="s">
        <v>202</v>
      </c>
      <c r="I4" s="107"/>
      <c r="J4" s="120" t="s">
        <v>67</v>
      </c>
      <c r="K4" s="152" t="s">
        <v>68</v>
      </c>
    </row>
    <row r="5" spans="1:11">
      <c r="A5" s="105" t="s">
        <v>203</v>
      </c>
      <c r="B5" s="100"/>
      <c r="C5" s="100"/>
      <c r="D5" s="101" t="s">
        <v>204</v>
      </c>
      <c r="E5" s="101" t="s">
        <v>205</v>
      </c>
      <c r="F5" s="101" t="s">
        <v>206</v>
      </c>
      <c r="G5" s="101" t="s">
        <v>207</v>
      </c>
      <c r="H5" s="107" t="s">
        <v>208</v>
      </c>
      <c r="I5" s="107"/>
      <c r="J5" s="120" t="s">
        <v>67</v>
      </c>
      <c r="K5" s="152" t="s">
        <v>68</v>
      </c>
    </row>
    <row r="6" ht="16.35" spans="1:11">
      <c r="A6" s="108" t="s">
        <v>209</v>
      </c>
      <c r="B6" s="109"/>
      <c r="C6" s="109"/>
      <c r="D6" s="110" t="s">
        <v>210</v>
      </c>
      <c r="E6" s="111"/>
      <c r="F6" s="112"/>
      <c r="G6" s="110"/>
      <c r="H6" s="113" t="s">
        <v>211</v>
      </c>
      <c r="I6" s="113"/>
      <c r="J6" s="112" t="s">
        <v>67</v>
      </c>
      <c r="K6" s="153" t="s">
        <v>68</v>
      </c>
    </row>
    <row r="7" ht="16.3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212</v>
      </c>
      <c r="B8" s="97" t="s">
        <v>213</v>
      </c>
      <c r="C8" s="97" t="s">
        <v>214</v>
      </c>
      <c r="D8" s="97" t="s">
        <v>215</v>
      </c>
      <c r="E8" s="97" t="s">
        <v>216</v>
      </c>
      <c r="F8" s="97" t="s">
        <v>217</v>
      </c>
      <c r="G8" s="118"/>
      <c r="H8" s="119"/>
      <c r="I8" s="119"/>
      <c r="J8" s="119"/>
      <c r="K8" s="154"/>
    </row>
    <row r="9" spans="1:11">
      <c r="A9" s="105" t="s">
        <v>218</v>
      </c>
      <c r="B9" s="107"/>
      <c r="C9" s="120" t="s">
        <v>67</v>
      </c>
      <c r="D9" s="120" t="s">
        <v>68</v>
      </c>
      <c r="E9" s="101" t="s">
        <v>219</v>
      </c>
      <c r="F9" s="121" t="s">
        <v>220</v>
      </c>
      <c r="G9" s="122"/>
      <c r="H9" s="123"/>
      <c r="I9" s="123"/>
      <c r="J9" s="123"/>
      <c r="K9" s="155"/>
    </row>
    <row r="10" spans="1:11">
      <c r="A10" s="105" t="s">
        <v>221</v>
      </c>
      <c r="B10" s="107"/>
      <c r="C10" s="120" t="s">
        <v>67</v>
      </c>
      <c r="D10" s="120" t="s">
        <v>68</v>
      </c>
      <c r="E10" s="101" t="s">
        <v>222</v>
      </c>
      <c r="F10" s="121" t="s">
        <v>223</v>
      </c>
      <c r="G10" s="122" t="s">
        <v>224</v>
      </c>
      <c r="H10" s="123"/>
      <c r="I10" s="123"/>
      <c r="J10" s="123"/>
      <c r="K10" s="155"/>
    </row>
    <row r="11" spans="1:11">
      <c r="A11" s="124" t="s">
        <v>191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6"/>
    </row>
    <row r="12" spans="1:11">
      <c r="A12" s="99" t="s">
        <v>88</v>
      </c>
      <c r="B12" s="120" t="s">
        <v>84</v>
      </c>
      <c r="C12" s="120" t="s">
        <v>85</v>
      </c>
      <c r="D12" s="121"/>
      <c r="E12" s="101" t="s">
        <v>86</v>
      </c>
      <c r="F12" s="120" t="s">
        <v>84</v>
      </c>
      <c r="G12" s="120" t="s">
        <v>85</v>
      </c>
      <c r="H12" s="120"/>
      <c r="I12" s="101" t="s">
        <v>225</v>
      </c>
      <c r="J12" s="120" t="s">
        <v>84</v>
      </c>
      <c r="K12" s="152" t="s">
        <v>85</v>
      </c>
    </row>
    <row r="13" spans="1:11">
      <c r="A13" s="99" t="s">
        <v>91</v>
      </c>
      <c r="B13" s="120" t="s">
        <v>84</v>
      </c>
      <c r="C13" s="120" t="s">
        <v>85</v>
      </c>
      <c r="D13" s="121"/>
      <c r="E13" s="101" t="s">
        <v>96</v>
      </c>
      <c r="F13" s="120" t="s">
        <v>84</v>
      </c>
      <c r="G13" s="120" t="s">
        <v>85</v>
      </c>
      <c r="H13" s="120"/>
      <c r="I13" s="101" t="s">
        <v>226</v>
      </c>
      <c r="J13" s="120" t="s">
        <v>84</v>
      </c>
      <c r="K13" s="152" t="s">
        <v>85</v>
      </c>
    </row>
    <row r="14" ht="16.35" spans="1:11">
      <c r="A14" s="108" t="s">
        <v>227</v>
      </c>
      <c r="B14" s="112" t="s">
        <v>84</v>
      </c>
      <c r="C14" s="112" t="s">
        <v>85</v>
      </c>
      <c r="D14" s="111"/>
      <c r="E14" s="110" t="s">
        <v>228</v>
      </c>
      <c r="F14" s="112" t="s">
        <v>84</v>
      </c>
      <c r="G14" s="112" t="s">
        <v>85</v>
      </c>
      <c r="H14" s="112"/>
      <c r="I14" s="110" t="s">
        <v>229</v>
      </c>
      <c r="J14" s="112" t="s">
        <v>84</v>
      </c>
      <c r="K14" s="153" t="s">
        <v>85</v>
      </c>
    </row>
    <row r="15" ht="16.3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9" customFormat="1" spans="1:11">
      <c r="A16" s="93" t="s">
        <v>230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7"/>
    </row>
    <row r="17" spans="1:11">
      <c r="A17" s="105" t="s">
        <v>231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5" t="s">
        <v>232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8"/>
      <c r="B19" s="120"/>
      <c r="C19" s="120"/>
      <c r="D19" s="120"/>
      <c r="E19" s="120"/>
      <c r="F19" s="120"/>
      <c r="G19" s="120"/>
      <c r="H19" s="120"/>
      <c r="I19" s="120"/>
      <c r="J19" s="120"/>
      <c r="K19" s="152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59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9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0"/>
    </row>
    <row r="24" spans="1:11">
      <c r="A24" s="105" t="s">
        <v>123</v>
      </c>
      <c r="B24" s="107"/>
      <c r="C24" s="120" t="s">
        <v>67</v>
      </c>
      <c r="D24" s="120" t="s">
        <v>68</v>
      </c>
      <c r="E24" s="104"/>
      <c r="F24" s="104"/>
      <c r="G24" s="104"/>
      <c r="H24" s="104"/>
      <c r="I24" s="104"/>
      <c r="J24" s="104"/>
      <c r="K24" s="151"/>
    </row>
    <row r="25" ht="16.35" spans="1:11">
      <c r="A25" s="133" t="s">
        <v>233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1"/>
    </row>
    <row r="26" ht="16.3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234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62"/>
    </row>
    <row r="28" spans="1:11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63"/>
    </row>
    <row r="29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3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3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3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3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3"/>
    </row>
    <row r="34" ht="23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9"/>
    </row>
    <row r="35" ht="23" customHeight="1" spans="1:11">
      <c r="A35" s="140"/>
      <c r="B35" s="130"/>
      <c r="C35" s="130"/>
      <c r="D35" s="130"/>
      <c r="E35" s="130"/>
      <c r="F35" s="130"/>
      <c r="G35" s="130"/>
      <c r="H35" s="130"/>
      <c r="I35" s="130"/>
      <c r="J35" s="130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4"/>
    </row>
    <row r="37" ht="18.75" customHeight="1" spans="1:11">
      <c r="A37" s="143" t="s">
        <v>235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5"/>
    </row>
    <row r="38" s="90" customFormat="1" ht="18.75" customHeight="1" spans="1:11">
      <c r="A38" s="105" t="s">
        <v>236</v>
      </c>
      <c r="B38" s="107"/>
      <c r="C38" s="107"/>
      <c r="D38" s="104" t="s">
        <v>237</v>
      </c>
      <c r="E38" s="104"/>
      <c r="F38" s="145" t="s">
        <v>238</v>
      </c>
      <c r="G38" s="146"/>
      <c r="H38" s="107" t="s">
        <v>239</v>
      </c>
      <c r="I38" s="107"/>
      <c r="J38" s="107" t="s">
        <v>240</v>
      </c>
      <c r="K38" s="158"/>
    </row>
    <row r="39" ht="18.75" customHeight="1" spans="1:13">
      <c r="A39" s="105" t="s">
        <v>124</v>
      </c>
      <c r="B39" s="107" t="s">
        <v>241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0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" customHeight="1" spans="1:11">
      <c r="A42" s="108" t="s">
        <v>143</v>
      </c>
      <c r="B42" s="147" t="s">
        <v>242</v>
      </c>
      <c r="C42" s="147"/>
      <c r="D42" s="110" t="s">
        <v>243</v>
      </c>
      <c r="E42" s="111"/>
      <c r="F42" s="110" t="s">
        <v>147</v>
      </c>
      <c r="G42" s="148"/>
      <c r="H42" s="149" t="s">
        <v>148</v>
      </c>
      <c r="I42" s="149"/>
      <c r="J42" s="147"/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13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48260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opLeftCell="A17" workbookViewId="0">
      <selection activeCell="L39" sqref="L39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6.5" style="41" customWidth="1"/>
    <col min="11" max="11" width="17" style="41" customWidth="1"/>
    <col min="12" max="12" width="18.5" style="41" customWidth="1"/>
    <col min="13" max="13" width="16.6666666666667" style="41" customWidth="1"/>
    <col min="14" max="14" width="14.1666666666667" style="41" customWidth="1"/>
    <col min="15" max="15" width="16.3333333333333" style="41" customWidth="1"/>
    <col min="16" max="16384" width="9" style="41"/>
  </cols>
  <sheetData>
    <row r="1" s="41" customFormat="1" ht="30" customHeight="1" spans="1:15">
      <c r="A1" s="42" t="s">
        <v>152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="41" customFormat="1" ht="16" customHeight="1" spans="1:15">
      <c r="A2" s="44" t="s">
        <v>63</v>
      </c>
      <c r="B2" s="45" t="s">
        <v>64</v>
      </c>
      <c r="C2" s="45"/>
      <c r="D2" s="46" t="s">
        <v>69</v>
      </c>
      <c r="E2" s="45" t="s">
        <v>70</v>
      </c>
      <c r="F2" s="45"/>
      <c r="G2" s="45"/>
      <c r="H2" s="45"/>
      <c r="I2" s="69"/>
      <c r="J2" s="70" t="s">
        <v>58</v>
      </c>
      <c r="K2" s="45" t="s">
        <v>153</v>
      </c>
      <c r="L2" s="45"/>
      <c r="M2" s="45"/>
      <c r="N2" s="45"/>
      <c r="O2" s="71"/>
    </row>
    <row r="3" s="41" customFormat="1" ht="16" customHeight="1" spans="1:15">
      <c r="A3" s="47" t="s">
        <v>154</v>
      </c>
      <c r="B3" s="48" t="s">
        <v>155</v>
      </c>
      <c r="C3" s="48"/>
      <c r="D3" s="48"/>
      <c r="E3" s="48"/>
      <c r="F3" s="48"/>
      <c r="G3" s="48"/>
      <c r="H3" s="48"/>
      <c r="I3" s="72"/>
      <c r="J3" s="73" t="s">
        <v>156</v>
      </c>
      <c r="K3" s="73"/>
      <c r="L3" s="73"/>
      <c r="M3" s="73"/>
      <c r="N3" s="73"/>
      <c r="O3" s="74"/>
    </row>
    <row r="4" s="41" customFormat="1" ht="16" customHeight="1" spans="1:15">
      <c r="A4" s="47"/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116</v>
      </c>
      <c r="H4" s="50" t="s">
        <v>157</v>
      </c>
      <c r="I4" s="72"/>
      <c r="J4" s="75" t="s">
        <v>113</v>
      </c>
      <c r="K4" s="75" t="s">
        <v>113</v>
      </c>
      <c r="L4" s="76"/>
      <c r="M4" s="76"/>
      <c r="N4" s="76"/>
      <c r="O4" s="77"/>
    </row>
    <row r="5" s="41" customFormat="1" ht="16" customHeight="1" spans="1:15">
      <c r="A5" s="47"/>
      <c r="B5" s="51" t="s">
        <v>158</v>
      </c>
      <c r="C5" s="51" t="s">
        <v>159</v>
      </c>
      <c r="D5" s="51" t="s">
        <v>160</v>
      </c>
      <c r="E5" s="51" t="s">
        <v>161</v>
      </c>
      <c r="F5" s="51" t="s">
        <v>162</v>
      </c>
      <c r="G5" s="51" t="s">
        <v>163</v>
      </c>
      <c r="H5" s="51" t="s">
        <v>164</v>
      </c>
      <c r="I5" s="72"/>
      <c r="J5" s="75" t="s">
        <v>244</v>
      </c>
      <c r="K5" s="75" t="s">
        <v>244</v>
      </c>
      <c r="L5" s="78"/>
      <c r="M5" s="78"/>
      <c r="N5" s="78"/>
      <c r="O5" s="79"/>
    </row>
    <row r="6" s="41" customFormat="1" ht="16" customHeight="1" spans="1:15">
      <c r="A6" s="52" t="s">
        <v>165</v>
      </c>
      <c r="B6" s="53">
        <f>C6-1</f>
        <v>73</v>
      </c>
      <c r="C6" s="53">
        <f>D6-2</f>
        <v>74</v>
      </c>
      <c r="D6" s="54">
        <v>76</v>
      </c>
      <c r="E6" s="53">
        <f>D6+2</f>
        <v>78</v>
      </c>
      <c r="F6" s="53">
        <f>E6+2</f>
        <v>80</v>
      </c>
      <c r="G6" s="53">
        <f>F6+1</f>
        <v>81</v>
      </c>
      <c r="H6" s="53">
        <f>G6+1</f>
        <v>82</v>
      </c>
      <c r="I6" s="72"/>
      <c r="J6" s="75" t="s">
        <v>245</v>
      </c>
      <c r="K6" s="75"/>
      <c r="L6" s="75"/>
      <c r="M6" s="75"/>
      <c r="N6" s="75"/>
      <c r="O6" s="80"/>
    </row>
    <row r="7" s="41" customFormat="1" ht="16" customHeight="1" spans="1:15">
      <c r="A7" s="52" t="s">
        <v>166</v>
      </c>
      <c r="B7" s="53">
        <f>C7-1</f>
        <v>71</v>
      </c>
      <c r="C7" s="53">
        <f>D7-2</f>
        <v>72</v>
      </c>
      <c r="D7" s="54">
        <v>74</v>
      </c>
      <c r="E7" s="53">
        <f>D7+2</f>
        <v>76</v>
      </c>
      <c r="F7" s="53">
        <f>E7+2</f>
        <v>78</v>
      </c>
      <c r="G7" s="53">
        <f>F7+1</f>
        <v>79</v>
      </c>
      <c r="H7" s="53">
        <f>G7+1</f>
        <v>80</v>
      </c>
      <c r="I7" s="72"/>
      <c r="J7" s="81" t="s">
        <v>246</v>
      </c>
      <c r="K7" s="81"/>
      <c r="L7" s="81"/>
      <c r="M7" s="81"/>
      <c r="N7" s="81"/>
      <c r="O7" s="82"/>
    </row>
    <row r="8" s="41" customFormat="1" ht="16" customHeight="1" spans="1:15">
      <c r="A8" s="52" t="s">
        <v>168</v>
      </c>
      <c r="B8" s="53">
        <f>C8-1</f>
        <v>66</v>
      </c>
      <c r="C8" s="53">
        <f>D8-2</f>
        <v>67</v>
      </c>
      <c r="D8" s="54">
        <v>69</v>
      </c>
      <c r="E8" s="53">
        <f>D8+2</f>
        <v>71</v>
      </c>
      <c r="F8" s="53">
        <f>E8+2</f>
        <v>73</v>
      </c>
      <c r="G8" s="53">
        <f>F8+1</f>
        <v>74</v>
      </c>
      <c r="H8" s="53">
        <f>G8+1</f>
        <v>75</v>
      </c>
      <c r="I8" s="72"/>
      <c r="J8" s="81" t="s">
        <v>247</v>
      </c>
      <c r="K8" s="81"/>
      <c r="L8" s="81"/>
      <c r="M8" s="81"/>
      <c r="N8" s="81"/>
      <c r="O8" s="82"/>
    </row>
    <row r="9" s="41" customFormat="1" ht="16" customHeight="1" spans="1:15">
      <c r="A9" s="52" t="s">
        <v>169</v>
      </c>
      <c r="B9" s="53">
        <f t="shared" ref="B9:B11" si="0">C9-4</f>
        <v>114</v>
      </c>
      <c r="C9" s="53">
        <f t="shared" ref="C9:C11" si="1">D9-4</f>
        <v>118</v>
      </c>
      <c r="D9" s="54">
        <v>122</v>
      </c>
      <c r="E9" s="53">
        <f t="shared" ref="E9:E11" si="2">D9+4</f>
        <v>126</v>
      </c>
      <c r="F9" s="53">
        <f>E9+4</f>
        <v>130</v>
      </c>
      <c r="G9" s="53">
        <f t="shared" ref="G9:G11" si="3">F9+6</f>
        <v>136</v>
      </c>
      <c r="H9" s="53">
        <f>G9+6</f>
        <v>142</v>
      </c>
      <c r="I9" s="72"/>
      <c r="J9" s="81" t="s">
        <v>246</v>
      </c>
      <c r="K9" s="81"/>
      <c r="L9" s="81"/>
      <c r="M9" s="81"/>
      <c r="N9" s="81"/>
      <c r="O9" s="82"/>
    </row>
    <row r="10" s="41" customFormat="1" ht="16" customHeight="1" spans="1:15">
      <c r="A10" s="52" t="s">
        <v>170</v>
      </c>
      <c r="B10" s="53">
        <f t="shared" si="0"/>
        <v>110</v>
      </c>
      <c r="C10" s="53">
        <f t="shared" si="1"/>
        <v>114</v>
      </c>
      <c r="D10" s="54">
        <v>118</v>
      </c>
      <c r="E10" s="53">
        <f t="shared" si="2"/>
        <v>122</v>
      </c>
      <c r="F10" s="53">
        <f>E10+5</f>
        <v>127</v>
      </c>
      <c r="G10" s="53">
        <f t="shared" si="3"/>
        <v>133</v>
      </c>
      <c r="H10" s="53">
        <f>G10+7</f>
        <v>140</v>
      </c>
      <c r="I10" s="72"/>
      <c r="J10" s="81" t="s">
        <v>246</v>
      </c>
      <c r="K10" s="81"/>
      <c r="L10" s="81"/>
      <c r="M10" s="81"/>
      <c r="N10" s="81"/>
      <c r="O10" s="82"/>
    </row>
    <row r="11" s="41" customFormat="1" ht="16" customHeight="1" spans="1:15">
      <c r="A11" s="52" t="s">
        <v>171</v>
      </c>
      <c r="B11" s="53">
        <f t="shared" si="0"/>
        <v>110</v>
      </c>
      <c r="C11" s="53">
        <f t="shared" si="1"/>
        <v>114</v>
      </c>
      <c r="D11" s="54">
        <v>118</v>
      </c>
      <c r="E11" s="53">
        <f t="shared" si="2"/>
        <v>122</v>
      </c>
      <c r="F11" s="53">
        <f>E11+5</f>
        <v>127</v>
      </c>
      <c r="G11" s="53">
        <f t="shared" si="3"/>
        <v>133</v>
      </c>
      <c r="H11" s="53">
        <f>G11+7</f>
        <v>140</v>
      </c>
      <c r="I11" s="72"/>
      <c r="J11" s="81" t="s">
        <v>247</v>
      </c>
      <c r="K11" s="81"/>
      <c r="L11" s="81"/>
      <c r="M11" s="81"/>
      <c r="N11" s="81"/>
      <c r="O11" s="82"/>
    </row>
    <row r="12" s="41" customFormat="1" ht="16" customHeight="1" spans="1:15">
      <c r="A12" s="52" t="s">
        <v>172</v>
      </c>
      <c r="B12" s="53">
        <f>C12-1.2</f>
        <v>47.6</v>
      </c>
      <c r="C12" s="53">
        <f>D12-1.2</f>
        <v>48.8</v>
      </c>
      <c r="D12" s="54">
        <v>50</v>
      </c>
      <c r="E12" s="53">
        <f>D12+1.2</f>
        <v>51.2</v>
      </c>
      <c r="F12" s="53">
        <f>E12+1.2</f>
        <v>52.4</v>
      </c>
      <c r="G12" s="53">
        <f>F12+1.4</f>
        <v>53.8</v>
      </c>
      <c r="H12" s="53">
        <f>G12+1.4</f>
        <v>55.2</v>
      </c>
      <c r="I12" s="72"/>
      <c r="J12" s="81" t="s">
        <v>246</v>
      </c>
      <c r="K12" s="81"/>
      <c r="L12" s="81"/>
      <c r="M12" s="81"/>
      <c r="N12" s="81"/>
      <c r="O12" s="82"/>
    </row>
    <row r="13" s="41" customFormat="1" ht="16" customHeight="1" spans="1:15">
      <c r="A13" s="52" t="s">
        <v>173</v>
      </c>
      <c r="B13" s="53">
        <f>C13-0.6</f>
        <v>63.2</v>
      </c>
      <c r="C13" s="53">
        <f>D13-1.2</f>
        <v>63.8</v>
      </c>
      <c r="D13" s="54">
        <v>65</v>
      </c>
      <c r="E13" s="53">
        <f>D13+1.2</f>
        <v>66.2</v>
      </c>
      <c r="F13" s="53">
        <f>E13+1.2</f>
        <v>67.4</v>
      </c>
      <c r="G13" s="53">
        <f>F13+0.6</f>
        <v>68</v>
      </c>
      <c r="H13" s="53">
        <f>G13+0.6</f>
        <v>68.6</v>
      </c>
      <c r="I13" s="72"/>
      <c r="J13" s="81" t="s">
        <v>248</v>
      </c>
      <c r="K13" s="81"/>
      <c r="L13" s="81"/>
      <c r="M13" s="81"/>
      <c r="N13" s="81"/>
      <c r="O13" s="82"/>
    </row>
    <row r="14" s="41" customFormat="1" ht="16" customHeight="1" spans="1:15">
      <c r="A14" s="55" t="s">
        <v>174</v>
      </c>
      <c r="B14" s="53">
        <f>C14-0.8</f>
        <v>23.4</v>
      </c>
      <c r="C14" s="53">
        <f>D14-0.8</f>
        <v>24.2</v>
      </c>
      <c r="D14" s="54">
        <v>25</v>
      </c>
      <c r="E14" s="53">
        <f>D14+0.8</f>
        <v>25.8</v>
      </c>
      <c r="F14" s="53">
        <f>E14+0.8</f>
        <v>26.6</v>
      </c>
      <c r="G14" s="53">
        <f>F14+1.3</f>
        <v>27.9</v>
      </c>
      <c r="H14" s="53">
        <f>G14+1.3</f>
        <v>29.2</v>
      </c>
      <c r="I14" s="72"/>
      <c r="J14" s="81" t="s">
        <v>245</v>
      </c>
      <c r="K14" s="81"/>
      <c r="L14" s="81"/>
      <c r="M14" s="81"/>
      <c r="N14" s="81"/>
      <c r="O14" s="82"/>
    </row>
    <row r="15" s="41" customFormat="1" ht="16" customHeight="1" spans="1:15">
      <c r="A15" s="52" t="s">
        <v>175</v>
      </c>
      <c r="B15" s="56">
        <f>C15-0.7</f>
        <v>20.1</v>
      </c>
      <c r="C15" s="56">
        <f>D15-0.7</f>
        <v>20.8</v>
      </c>
      <c r="D15" s="54">
        <v>21.5</v>
      </c>
      <c r="E15" s="56">
        <f>D15+0.7</f>
        <v>22.2</v>
      </c>
      <c r="F15" s="56">
        <f>E15+0.7</f>
        <v>22.9</v>
      </c>
      <c r="G15" s="56">
        <f>F15+1</f>
        <v>23.9</v>
      </c>
      <c r="H15" s="56">
        <f>G15+1</f>
        <v>24.9</v>
      </c>
      <c r="I15" s="72"/>
      <c r="J15" s="81" t="s">
        <v>248</v>
      </c>
      <c r="K15" s="81"/>
      <c r="L15" s="81"/>
      <c r="M15" s="81"/>
      <c r="N15" s="81"/>
      <c r="O15" s="82"/>
    </row>
    <row r="16" s="41" customFormat="1" ht="16" customHeight="1" spans="1:15">
      <c r="A16" s="52" t="s">
        <v>176</v>
      </c>
      <c r="B16" s="57">
        <f>C16-0.5</f>
        <v>13.5</v>
      </c>
      <c r="C16" s="57">
        <f>D16-0.5</f>
        <v>14</v>
      </c>
      <c r="D16" s="58">
        <v>14.5</v>
      </c>
      <c r="E16" s="57">
        <f>D16+0.5</f>
        <v>15</v>
      </c>
      <c r="F16" s="57">
        <f>E16+0.5</f>
        <v>15.5</v>
      </c>
      <c r="G16" s="57">
        <f>F16+0.7</f>
        <v>16.2</v>
      </c>
      <c r="H16" s="57">
        <f>G16+0.7</f>
        <v>16.9</v>
      </c>
      <c r="I16" s="72"/>
      <c r="J16" s="81" t="s">
        <v>246</v>
      </c>
      <c r="K16" s="81"/>
      <c r="L16" s="81"/>
      <c r="M16" s="81"/>
      <c r="N16" s="81"/>
      <c r="O16" s="82"/>
    </row>
    <row r="17" s="41" customFormat="1" ht="16" customHeight="1" spans="1:15">
      <c r="A17" s="52" t="s">
        <v>177</v>
      </c>
      <c r="B17" s="53">
        <f>C17-1</f>
        <v>56</v>
      </c>
      <c r="C17" s="53">
        <f>D17-1</f>
        <v>57</v>
      </c>
      <c r="D17" s="59">
        <v>58</v>
      </c>
      <c r="E17" s="53">
        <f>D17+1</f>
        <v>59</v>
      </c>
      <c r="F17" s="53">
        <f>E17+1</f>
        <v>60</v>
      </c>
      <c r="G17" s="53">
        <f>F17+1.5</f>
        <v>61.5</v>
      </c>
      <c r="H17" s="53">
        <f>G17+1.5</f>
        <v>63</v>
      </c>
      <c r="I17" s="72"/>
      <c r="J17" s="81" t="s">
        <v>248</v>
      </c>
      <c r="K17" s="81"/>
      <c r="L17" s="81"/>
      <c r="M17" s="81"/>
      <c r="N17" s="81"/>
      <c r="O17" s="82"/>
    </row>
    <row r="18" s="41" customFormat="1" ht="16" customHeight="1" spans="1:15">
      <c r="A18" s="47" t="s">
        <v>154</v>
      </c>
      <c r="B18" s="48" t="s">
        <v>178</v>
      </c>
      <c r="C18" s="48"/>
      <c r="D18" s="48"/>
      <c r="E18" s="48"/>
      <c r="F18" s="48"/>
      <c r="G18" s="48"/>
      <c r="H18" s="48"/>
      <c r="I18" s="72"/>
      <c r="J18" s="83"/>
      <c r="K18" s="83"/>
      <c r="L18" s="83"/>
      <c r="M18" s="83"/>
      <c r="N18" s="83"/>
      <c r="O18" s="84"/>
    </row>
    <row r="19" s="41" customFormat="1" ht="16" customHeight="1" spans="1:15">
      <c r="A19" s="47"/>
      <c r="B19" s="49" t="s">
        <v>111</v>
      </c>
      <c r="C19" s="49" t="s">
        <v>112</v>
      </c>
      <c r="D19" s="49" t="s">
        <v>113</v>
      </c>
      <c r="E19" s="49" t="s">
        <v>114</v>
      </c>
      <c r="F19" s="49" t="s">
        <v>115</v>
      </c>
      <c r="G19" s="49" t="s">
        <v>116</v>
      </c>
      <c r="H19" s="50" t="s">
        <v>157</v>
      </c>
      <c r="I19" s="72"/>
      <c r="J19" s="75" t="s">
        <v>113</v>
      </c>
      <c r="K19" s="75" t="s">
        <v>113</v>
      </c>
      <c r="L19" s="81"/>
      <c r="M19" s="81"/>
      <c r="N19" s="81"/>
      <c r="O19" s="82"/>
    </row>
    <row r="20" s="41" customFormat="1" ht="16" customHeight="1" spans="1:15">
      <c r="A20" s="47"/>
      <c r="B20" s="51" t="s">
        <v>158</v>
      </c>
      <c r="C20" s="51" t="s">
        <v>159</v>
      </c>
      <c r="D20" s="51" t="s">
        <v>160</v>
      </c>
      <c r="E20" s="51" t="s">
        <v>161</v>
      </c>
      <c r="F20" s="51" t="s">
        <v>162</v>
      </c>
      <c r="G20" s="51" t="s">
        <v>163</v>
      </c>
      <c r="H20" s="51" t="s">
        <v>164</v>
      </c>
      <c r="I20" s="72"/>
      <c r="J20" s="75" t="s">
        <v>244</v>
      </c>
      <c r="K20" s="75" t="s">
        <v>244</v>
      </c>
      <c r="L20" s="81"/>
      <c r="M20" s="81"/>
      <c r="N20" s="81"/>
      <c r="O20" s="82"/>
    </row>
    <row r="21" s="41" customFormat="1" ht="16" customHeight="1" spans="1:15">
      <c r="A21" s="60" t="s">
        <v>165</v>
      </c>
      <c r="B21" s="53">
        <f>C21-1</f>
        <v>68</v>
      </c>
      <c r="C21" s="53">
        <f>D21-2</f>
        <v>69</v>
      </c>
      <c r="D21" s="54">
        <v>71</v>
      </c>
      <c r="E21" s="53">
        <f>D21+2</f>
        <v>73</v>
      </c>
      <c r="F21" s="53">
        <f>E21+2</f>
        <v>75</v>
      </c>
      <c r="G21" s="53">
        <f>F21+1</f>
        <v>76</v>
      </c>
      <c r="H21" s="53">
        <f>G21+1</f>
        <v>77</v>
      </c>
      <c r="I21" s="72"/>
      <c r="J21" s="81" t="s">
        <v>246</v>
      </c>
      <c r="K21" s="81"/>
      <c r="L21" s="81"/>
      <c r="M21" s="81"/>
      <c r="N21" s="81"/>
      <c r="O21" s="82"/>
    </row>
    <row r="22" s="41" customFormat="1" ht="16" customHeight="1" spans="1:15">
      <c r="A22" s="60" t="s">
        <v>166</v>
      </c>
      <c r="B22" s="53">
        <f>C22-1</f>
        <v>66</v>
      </c>
      <c r="C22" s="53">
        <f>D22-2</f>
        <v>67</v>
      </c>
      <c r="D22" s="54">
        <v>69</v>
      </c>
      <c r="E22" s="53">
        <f>D22+2</f>
        <v>71</v>
      </c>
      <c r="F22" s="53">
        <f>E22+2</f>
        <v>73</v>
      </c>
      <c r="G22" s="53">
        <f>F22+1</f>
        <v>74</v>
      </c>
      <c r="H22" s="53">
        <f>G22+1</f>
        <v>75</v>
      </c>
      <c r="I22" s="72"/>
      <c r="J22" s="81" t="s">
        <v>248</v>
      </c>
      <c r="K22" s="81"/>
      <c r="L22" s="81"/>
      <c r="M22" s="81"/>
      <c r="N22" s="81"/>
      <c r="O22" s="82"/>
    </row>
    <row r="23" s="41" customFormat="1" ht="16" customHeight="1" spans="1:15">
      <c r="A23" s="60" t="s">
        <v>169</v>
      </c>
      <c r="B23" s="53">
        <f t="shared" ref="B23:B25" si="4">C23-4</f>
        <v>104</v>
      </c>
      <c r="C23" s="53">
        <f t="shared" ref="C23:C25" si="5">D23-4</f>
        <v>108</v>
      </c>
      <c r="D23" s="54">
        <v>112</v>
      </c>
      <c r="E23" s="53">
        <f t="shared" ref="E23:E25" si="6">D23+4</f>
        <v>116</v>
      </c>
      <c r="F23" s="53">
        <f>E23+4</f>
        <v>120</v>
      </c>
      <c r="G23" s="53">
        <f t="shared" ref="G23:G25" si="7">F23+6</f>
        <v>126</v>
      </c>
      <c r="H23" s="53">
        <f>G23+6</f>
        <v>132</v>
      </c>
      <c r="I23" s="72"/>
      <c r="J23" s="75" t="s">
        <v>246</v>
      </c>
      <c r="K23" s="75"/>
      <c r="L23" s="75"/>
      <c r="M23" s="75"/>
      <c r="N23" s="75"/>
      <c r="O23" s="80"/>
    </row>
    <row r="24" s="41" customFormat="1" ht="16" customHeight="1" spans="1:15">
      <c r="A24" s="60" t="s">
        <v>170</v>
      </c>
      <c r="B24" s="53">
        <f t="shared" si="4"/>
        <v>98</v>
      </c>
      <c r="C24" s="53">
        <f t="shared" si="5"/>
        <v>102</v>
      </c>
      <c r="D24" s="54">
        <v>106</v>
      </c>
      <c r="E24" s="53">
        <f t="shared" si="6"/>
        <v>110</v>
      </c>
      <c r="F24" s="53">
        <f>E24+5</f>
        <v>115</v>
      </c>
      <c r="G24" s="53">
        <f t="shared" si="7"/>
        <v>121</v>
      </c>
      <c r="H24" s="53">
        <f>G24+7</f>
        <v>128</v>
      </c>
      <c r="I24" s="72"/>
      <c r="J24" s="75" t="s">
        <v>246</v>
      </c>
      <c r="K24" s="75"/>
      <c r="L24" s="75"/>
      <c r="M24" s="75"/>
      <c r="N24" s="75"/>
      <c r="O24" s="80"/>
    </row>
    <row r="25" s="41" customFormat="1" ht="16" customHeight="1" spans="1:15">
      <c r="A25" s="60" t="s">
        <v>171</v>
      </c>
      <c r="B25" s="53">
        <f t="shared" si="4"/>
        <v>98</v>
      </c>
      <c r="C25" s="53">
        <f t="shared" si="5"/>
        <v>102</v>
      </c>
      <c r="D25" s="54">
        <v>106</v>
      </c>
      <c r="E25" s="53">
        <f t="shared" si="6"/>
        <v>110</v>
      </c>
      <c r="F25" s="53">
        <f>E25+5</f>
        <v>115</v>
      </c>
      <c r="G25" s="53">
        <f t="shared" si="7"/>
        <v>121</v>
      </c>
      <c r="H25" s="53">
        <f>G25+7</f>
        <v>128</v>
      </c>
      <c r="I25" s="72"/>
      <c r="J25" s="75" t="s">
        <v>246</v>
      </c>
      <c r="K25" s="75"/>
      <c r="L25" s="75"/>
      <c r="M25" s="75"/>
      <c r="N25" s="75"/>
      <c r="O25" s="80"/>
    </row>
    <row r="26" s="41" customFormat="1" ht="16" customHeight="1" spans="1:15">
      <c r="A26" s="60" t="s">
        <v>172</v>
      </c>
      <c r="B26" s="53">
        <f>C26-1.2</f>
        <v>44.6</v>
      </c>
      <c r="C26" s="53">
        <f>D26-1.2</f>
        <v>45.8</v>
      </c>
      <c r="D26" s="54">
        <v>47</v>
      </c>
      <c r="E26" s="53">
        <f>D26+1.2</f>
        <v>48.2</v>
      </c>
      <c r="F26" s="53">
        <f>E26+1.2</f>
        <v>49.4</v>
      </c>
      <c r="G26" s="53">
        <f>F26+1.4</f>
        <v>50.8</v>
      </c>
      <c r="H26" s="53">
        <f>G26+1.4</f>
        <v>52.2</v>
      </c>
      <c r="I26" s="72"/>
      <c r="J26" s="75" t="s">
        <v>245</v>
      </c>
      <c r="K26" s="75"/>
      <c r="L26" s="75"/>
      <c r="M26" s="75"/>
      <c r="N26" s="75"/>
      <c r="O26" s="80"/>
    </row>
    <row r="27" s="41" customFormat="1" ht="16" customHeight="1" spans="1:15">
      <c r="A27" s="60" t="s">
        <v>173</v>
      </c>
      <c r="B27" s="53">
        <f>C27-0.6</f>
        <v>60.2</v>
      </c>
      <c r="C27" s="53">
        <f>D27-1.2</f>
        <v>60.8</v>
      </c>
      <c r="D27" s="54">
        <v>62</v>
      </c>
      <c r="E27" s="53">
        <f>D27+1.2</f>
        <v>63.2</v>
      </c>
      <c r="F27" s="53">
        <f>E27+1.2</f>
        <v>64.4</v>
      </c>
      <c r="G27" s="53">
        <f>F27+0.6</f>
        <v>65</v>
      </c>
      <c r="H27" s="53">
        <f>G27+0.6</f>
        <v>65.6</v>
      </c>
      <c r="I27" s="72"/>
      <c r="J27" s="75" t="s">
        <v>246</v>
      </c>
      <c r="K27" s="75"/>
      <c r="L27" s="75"/>
      <c r="M27" s="75"/>
      <c r="N27" s="75"/>
      <c r="O27" s="80"/>
    </row>
    <row r="28" s="41" customFormat="1" ht="16" customHeight="1" spans="1:15">
      <c r="A28" s="61" t="s">
        <v>174</v>
      </c>
      <c r="B28" s="53">
        <f>C28-0.8</f>
        <v>20.4</v>
      </c>
      <c r="C28" s="53">
        <f>D28-0.8</f>
        <v>21.2</v>
      </c>
      <c r="D28" s="54">
        <v>22</v>
      </c>
      <c r="E28" s="53">
        <f>D28+0.8</f>
        <v>22.8</v>
      </c>
      <c r="F28" s="53">
        <f>E28+0.8</f>
        <v>23.6</v>
      </c>
      <c r="G28" s="53">
        <f>F28+1.3</f>
        <v>24.9</v>
      </c>
      <c r="H28" s="53">
        <f>G28+1.3</f>
        <v>26.2</v>
      </c>
      <c r="I28" s="72"/>
      <c r="J28" s="81" t="s">
        <v>245</v>
      </c>
      <c r="K28" s="81"/>
      <c r="L28" s="81"/>
      <c r="M28" s="81"/>
      <c r="N28" s="81"/>
      <c r="O28" s="82"/>
    </row>
    <row r="29" s="41" customFormat="1" ht="16" customHeight="1" spans="1:15">
      <c r="A29" s="60" t="s">
        <v>175</v>
      </c>
      <c r="B29" s="53">
        <f>C29-0.7</f>
        <v>15.6</v>
      </c>
      <c r="C29" s="53">
        <f>D29-0.7</f>
        <v>16.3</v>
      </c>
      <c r="D29" s="54">
        <v>17</v>
      </c>
      <c r="E29" s="53">
        <f>D29+0.7</f>
        <v>17.7</v>
      </c>
      <c r="F29" s="53">
        <f>E29+0.7</f>
        <v>18.4</v>
      </c>
      <c r="G29" s="53">
        <f>F29+1</f>
        <v>19.4</v>
      </c>
      <c r="H29" s="53">
        <f>G29+1</f>
        <v>20.4</v>
      </c>
      <c r="I29" s="72"/>
      <c r="J29" s="81" t="s">
        <v>245</v>
      </c>
      <c r="K29" s="81"/>
      <c r="L29" s="81"/>
      <c r="M29" s="81"/>
      <c r="N29" s="81"/>
      <c r="O29" s="82"/>
    </row>
    <row r="30" s="41" customFormat="1" ht="16" customHeight="1" spans="1:15">
      <c r="A30" s="60" t="s">
        <v>176</v>
      </c>
      <c r="B30" s="57">
        <f>C30-0.5</f>
        <v>10</v>
      </c>
      <c r="C30" s="57">
        <f>D30-0.5</f>
        <v>10.5</v>
      </c>
      <c r="D30" s="58">
        <v>11</v>
      </c>
      <c r="E30" s="57">
        <f>D30+0.5</f>
        <v>11.5</v>
      </c>
      <c r="F30" s="57">
        <f>E30+0.5</f>
        <v>12</v>
      </c>
      <c r="G30" s="57">
        <f>F30+0.7</f>
        <v>12.7</v>
      </c>
      <c r="H30" s="57">
        <f>G30+0.7</f>
        <v>13.4</v>
      </c>
      <c r="I30" s="72"/>
      <c r="J30" s="81" t="s">
        <v>245</v>
      </c>
      <c r="K30" s="81"/>
      <c r="L30" s="81"/>
      <c r="M30" s="81"/>
      <c r="N30" s="81"/>
      <c r="O30" s="82"/>
    </row>
    <row r="31" s="41" customFormat="1" ht="16" customHeight="1" spans="1:15">
      <c r="A31" s="60" t="s">
        <v>177</v>
      </c>
      <c r="B31" s="53">
        <f>C31-1</f>
        <v>46</v>
      </c>
      <c r="C31" s="53">
        <f>D31-1</f>
        <v>47</v>
      </c>
      <c r="D31" s="62">
        <v>48</v>
      </c>
      <c r="E31" s="53">
        <f>D31+1</f>
        <v>49</v>
      </c>
      <c r="F31" s="53">
        <f>E31+1</f>
        <v>50</v>
      </c>
      <c r="G31" s="53">
        <f>F31+1.5</f>
        <v>51.5</v>
      </c>
      <c r="H31" s="53">
        <f>G31+1.5</f>
        <v>53</v>
      </c>
      <c r="I31" s="72"/>
      <c r="J31" s="81" t="s">
        <v>249</v>
      </c>
      <c r="K31" s="81"/>
      <c r="L31" s="81"/>
      <c r="M31" s="81"/>
      <c r="N31" s="81"/>
      <c r="O31" s="82"/>
    </row>
    <row r="32" s="41" customFormat="1" ht="16" customHeight="1" spans="1:15">
      <c r="A32" s="63"/>
      <c r="B32" s="64"/>
      <c r="C32" s="65"/>
      <c r="D32" s="65"/>
      <c r="E32" s="66"/>
      <c r="F32" s="66"/>
      <c r="G32" s="66"/>
      <c r="H32" s="64"/>
      <c r="I32" s="85"/>
      <c r="J32" s="64"/>
      <c r="K32" s="64"/>
      <c r="L32" s="86"/>
      <c r="M32" s="64"/>
      <c r="N32" s="64"/>
      <c r="O32" s="87"/>
    </row>
    <row r="33" s="41" customFormat="1" ht="15.6" spans="1:15">
      <c r="A33" s="67" t="s">
        <v>124</v>
      </c>
      <c r="B33" s="41"/>
      <c r="C33" s="41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="41" customFormat="1" ht="15.6" spans="1:15">
      <c r="A34" s="41" t="s">
        <v>180</v>
      </c>
      <c r="B34" s="41"/>
      <c r="C34" s="41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="41" customFormat="1" ht="15.6" spans="1:15">
      <c r="A35" s="68"/>
      <c r="B35" s="68"/>
      <c r="C35" s="68"/>
      <c r="D35" s="68"/>
      <c r="E35" s="68"/>
      <c r="F35" s="68"/>
      <c r="G35" s="68"/>
      <c r="H35" s="68"/>
      <c r="I35" s="68"/>
      <c r="J35" s="67" t="s">
        <v>250</v>
      </c>
      <c r="K35" s="88"/>
      <c r="L35" s="67" t="s">
        <v>251</v>
      </c>
      <c r="M35" s="67"/>
      <c r="N35" s="67" t="s">
        <v>183</v>
      </c>
      <c r="O35" s="41" t="s">
        <v>149</v>
      </c>
    </row>
  </sheetData>
  <mergeCells count="9">
    <mergeCell ref="A1:O1"/>
    <mergeCell ref="B2:C2"/>
    <mergeCell ref="E2:H2"/>
    <mergeCell ref="K2:O2"/>
    <mergeCell ref="B3:H3"/>
    <mergeCell ref="J3:O3"/>
    <mergeCell ref="B18:H18"/>
    <mergeCell ref="A3:A5"/>
    <mergeCell ref="A18:A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6" sqref="H16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4" spans="1:15">
      <c r="A12" s="11" t="s">
        <v>269</v>
      </c>
      <c r="B12" s="12"/>
      <c r="C12" s="12"/>
      <c r="D12" s="13"/>
      <c r="E12" s="14"/>
      <c r="F12" s="25"/>
      <c r="G12" s="25"/>
      <c r="H12" s="25"/>
      <c r="I12" s="20"/>
      <c r="J12" s="11" t="s">
        <v>270</v>
      </c>
      <c r="K12" s="12"/>
      <c r="L12" s="12"/>
      <c r="M12" s="13"/>
      <c r="N12" s="12"/>
      <c r="O12" s="19"/>
    </row>
    <row r="13" spans="1:15">
      <c r="A13" s="15" t="s">
        <v>271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2022-03-16T09:11:58Z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